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'DC33'!$A$1:$L$43</definedName>
    <definedName name="_xlnm.Print_Area" localSheetId="11">'DC34'!$A$1:$L$43</definedName>
    <definedName name="_xlnm.Print_Area" localSheetId="16">'DC35'!$A$1:$L$43</definedName>
    <definedName name="_xlnm.Print_Area" localSheetId="22">'DC36'!$A$1:$L$43</definedName>
    <definedName name="_xlnm.Print_Area" localSheetId="27">'DC47'!$A$1:$L$43</definedName>
    <definedName name="_xlnm.Print_Area" localSheetId="1">'LIM331'!$A$1:$L$43</definedName>
    <definedName name="_xlnm.Print_Area" localSheetId="2">'LIM332'!$A$1:$L$43</definedName>
    <definedName name="_xlnm.Print_Area" localSheetId="3">'LIM333'!$A$1:$L$43</definedName>
    <definedName name="_xlnm.Print_Area" localSheetId="4">'LIM334'!$A$1:$L$43</definedName>
    <definedName name="_xlnm.Print_Area" localSheetId="5">'LIM335'!$A$1:$L$43</definedName>
    <definedName name="_xlnm.Print_Area" localSheetId="7">'LIM341'!$A$1:$L$43</definedName>
    <definedName name="_xlnm.Print_Area" localSheetId="8">'LIM343'!$A$1:$L$43</definedName>
    <definedName name="_xlnm.Print_Area" localSheetId="9">'LIM344'!$A$1:$L$43</definedName>
    <definedName name="_xlnm.Print_Area" localSheetId="10">'LIM345'!$A$1:$L$43</definedName>
    <definedName name="_xlnm.Print_Area" localSheetId="12">'LIM351'!$A$1:$L$43</definedName>
    <definedName name="_xlnm.Print_Area" localSheetId="13">'LIM353'!$A$1:$L$43</definedName>
    <definedName name="_xlnm.Print_Area" localSheetId="14">'LIM354'!$A$1:$L$43</definedName>
    <definedName name="_xlnm.Print_Area" localSheetId="15">'LIM355'!$A$1:$L$43</definedName>
    <definedName name="_xlnm.Print_Area" localSheetId="17">'LIM361'!$A$1:$L$43</definedName>
    <definedName name="_xlnm.Print_Area" localSheetId="18">'LIM362'!$A$1:$L$43</definedName>
    <definedName name="_xlnm.Print_Area" localSheetId="19">'LIM366'!$A$1:$L$43</definedName>
    <definedName name="_xlnm.Print_Area" localSheetId="20">'LIM367'!$A$1:$L$43</definedName>
    <definedName name="_xlnm.Print_Area" localSheetId="21">'LIM368'!$A$1:$L$43</definedName>
    <definedName name="_xlnm.Print_Area" localSheetId="23">'LIM471'!$A$1:$L$43</definedName>
    <definedName name="_xlnm.Print_Area" localSheetId="24">'LIM472'!$A$1:$L$43</definedName>
    <definedName name="_xlnm.Print_Area" localSheetId="25">'LIM473'!$A$1:$L$43</definedName>
    <definedName name="_xlnm.Print_Area" localSheetId="26">'LIM476'!$A$1:$L$43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<sst xmlns="http://schemas.openxmlformats.org/spreadsheetml/2006/main" count="1708" uniqueCount="80">
  <si>
    <t>Limpopo: Greater Giyani(LIM331)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</si>
  <si>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</si>
  <si>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</si>
  <si>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</si>
  <si>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</si>
  <si>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</si>
  <si>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</si>
  <si>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</si>
  <si>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</si>
  <si>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</si>
  <si>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</si>
  <si>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</si>
  <si>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</si>
  <si>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</si>
  <si>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</si>
  <si>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</si>
  <si>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</si>
  <si>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</si>
  <si>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</si>
  <si>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</si>
  <si>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</si>
  <si>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</si>
  <si>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</si>
  <si>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</si>
  <si>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</si>
  <si>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</si>
  <si>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</si>
  <si>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</si>
  <si>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</si>
  <si>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</si>
  <si>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</si>
  <si>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</si>
  <si>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</si>
  <si>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</si>
  <si>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</si>
  <si>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</si>
  <si>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</si>
  <si>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</si>
  <si>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</si>
  <si>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</si>
  <si>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</si>
  <si>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</si>
  <si>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</si>
  <si>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</si>
  <si>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</si>
  <si>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</si>
  <si>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</si>
  <si>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</si>
  <si>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</si>
  <si>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</si>
  <si>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Limpopo: Greater Letaba(LIM332) - Table A7 Budgeted Cash Flows ( All ) for 4th Quarter ended 30 June 2019 (Figures Finalised as at 2019/11/08)</t>
  </si>
  <si>
    <t>Limpopo: Greater Tzaneen(LIM333) - Table A7 Budgeted Cash Flows ( All ) for 4th Quarter ended 30 June 2019 (Figures Finalised as at 2019/11/08)</t>
  </si>
  <si>
    <t>Limpopo: Ba-Phalaborwa(LIM334) - Table A7 Budgeted Cash Flows ( All ) for 4th Quarter ended 30 June 2019 (Figures Finalised as at 2019/11/08)</t>
  </si>
  <si>
    <t>Limpopo: Maruleng(LIM335) - Table A7 Budgeted Cash Flows ( All ) for 4th Quarter ended 30 June 2019 (Figures Finalised as at 2019/11/08)</t>
  </si>
  <si>
    <t>Limpopo: Mopani(DC33) - Table A7 Budgeted Cash Flows ( All ) for 4th Quarter ended 30 June 2019 (Figures Finalised as at 2019/11/08)</t>
  </si>
  <si>
    <t>Limpopo: Musina(LIM341) - Table A7 Budgeted Cash Flows ( All ) for 4th Quarter ended 30 June 2019 (Figures Finalised as at 2019/11/08)</t>
  </si>
  <si>
    <t>Limpopo: Thulamela(LIM343) - Table A7 Budgeted Cash Flows ( All ) for 4th Quarter ended 30 June 2019 (Figures Finalised as at 2019/11/08)</t>
  </si>
  <si>
    <t>Limpopo: Makhado(LIM344) - Table A7 Budgeted Cash Flows ( All ) for 4th Quarter ended 30 June 2019 (Figures Finalised as at 2019/11/08)</t>
  </si>
  <si>
    <t>Limpopo: Collins Chabane(LIM345) - Table A7 Budgeted Cash Flows ( All ) for 4th Quarter ended 30 June 2019 (Figures Finalised as at 2019/11/08)</t>
  </si>
  <si>
    <t>Limpopo: Vhembe(DC34) - Table A7 Budgeted Cash Flows ( All ) for 4th Quarter ended 30 June 2019 (Figures Finalised as at 2019/11/08)</t>
  </si>
  <si>
    <t>Limpopo: Blouberg(LIM351) - Table A7 Budgeted Cash Flows ( All ) for 4th Quarter ended 30 June 2019 (Figures Finalised as at 2019/11/08)</t>
  </si>
  <si>
    <t>Limpopo: Molemole(LIM353) - Table A7 Budgeted Cash Flows ( All ) for 4th Quarter ended 30 June 2019 (Figures Finalised as at 2019/11/08)</t>
  </si>
  <si>
    <t>Limpopo: Polokwane(LIM354) - Table A7 Budgeted Cash Flows ( All ) for 4th Quarter ended 30 June 2019 (Figures Finalised as at 2019/11/08)</t>
  </si>
  <si>
    <t>Limpopo: Lepelle-Nkumpi(LIM355) - Table A7 Budgeted Cash Flows ( All ) for 4th Quarter ended 30 June 2019 (Figures Finalised as at 2019/11/08)</t>
  </si>
  <si>
    <t>Limpopo: Capricorn(DC35) - Table A7 Budgeted Cash Flows ( All ) for 4th Quarter ended 30 June 2019 (Figures Finalised as at 2019/11/08)</t>
  </si>
  <si>
    <t>Limpopo: Thabazimbi(LIM361) - Table A7 Budgeted Cash Flows ( All ) for 4th Quarter ended 30 June 2019 (Figures Finalised as at 2019/11/08)</t>
  </si>
  <si>
    <t>Limpopo: Lephalale(LIM362) - Table A7 Budgeted Cash Flows ( All ) for 4th Quarter ended 30 June 2019 (Figures Finalised as at 2019/11/08)</t>
  </si>
  <si>
    <t>Limpopo: Bela Bela(LIM366) - Table A7 Budgeted Cash Flows ( All ) for 4th Quarter ended 30 June 2019 (Figures Finalised as at 2019/11/08)</t>
  </si>
  <si>
    <t>Limpopo: Mogalakwena(LIM367) - Table A7 Budgeted Cash Flows ( All ) for 4th Quarter ended 30 June 2019 (Figures Finalised as at 2019/11/08)</t>
  </si>
  <si>
    <t>Limpopo: Modimolle-Mookgopong(LIM368) - Table A7 Budgeted Cash Flows ( All ) for 4th Quarter ended 30 June 2019 (Figures Finalised as at 2019/11/08)</t>
  </si>
  <si>
    <t>Limpopo: Waterberg(DC36) - Table A7 Budgeted Cash Flows ( All ) for 4th Quarter ended 30 June 2019 (Figures Finalised as at 2019/11/08)</t>
  </si>
  <si>
    <t>Limpopo: Ephraim Mogale(LIM471) - Table A7 Budgeted Cash Flows ( All ) for 4th Quarter ended 30 June 2019 (Figures Finalised as at 2019/11/08)</t>
  </si>
  <si>
    <t>Limpopo: Elias Motsoaledi(LIM472) - Table A7 Budgeted Cash Flows ( All ) for 4th Quarter ended 30 June 2019 (Figures Finalised as at 2019/11/08)</t>
  </si>
  <si>
    <t>Limpopo: Makhuduthamaga(LIM473) - Table A7 Budgeted Cash Flows ( All ) for 4th Quarter ended 30 June 2019 (Figures Finalised as at 2019/11/08)</t>
  </si>
  <si>
    <t>Limpopo: Tubatse Fetakgomo(LIM476) - Table A7 Budgeted Cash Flows ( All ) for 4th Quarter ended 30 June 2019 (Figures Finalised as at 2019/11/08)</t>
  </si>
  <si>
    <t>Limpopo: Sekhukhune(DC47)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</si>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</sst>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1065365917</v>
      </c>
      <c r="D6" s="19">
        <v>1030998476</v>
      </c>
      <c r="E6" s="20">
        <v>160175535</v>
      </c>
      <c r="F6" s="21">
        <v>611213684</v>
      </c>
      <c r="G6" s="19">
        <v>771769582</v>
      </c>
      <c r="H6" s="20">
        <v>771769582</v>
      </c>
      <c r="I6" s="22">
        <v>255256883</v>
      </c>
      <c r="J6" s="23">
        <v>190710615</v>
      </c>
      <c r="K6" s="19">
        <v>217477709</v>
      </c>
      <c r="L6" s="20">
        <v>231786262</v>
      </c>
    </row>
    <row r="7" spans="1:12" ht="12.75">
      <c r="A7" s="24" t="s">
        <v>21</v>
      </c>
      <c r="B7" s="18"/>
      <c r="C7" s="19">
        <v>3100852873</v>
      </c>
      <c r="D7" s="19">
        <v>3430815995</v>
      </c>
      <c r="E7" s="20">
        <v>931094164</v>
      </c>
      <c r="F7" s="21">
        <v>1630881481</v>
      </c>
      <c r="G7" s="19">
        <v>2510173549</v>
      </c>
      <c r="H7" s="20">
        <v>2510173549</v>
      </c>
      <c r="I7" s="22">
        <v>1348650441</v>
      </c>
      <c r="J7" s="23">
        <v>1055706462</v>
      </c>
      <c r="K7" s="19">
        <v>1136592219</v>
      </c>
      <c r="L7" s="20">
        <v>1193307239</v>
      </c>
    </row>
    <row r="8" spans="1:12" ht="12.75">
      <c r="A8" s="24" t="s">
        <v>22</v>
      </c>
      <c r="B8" s="18"/>
      <c r="C8" s="19">
        <v>735967171</v>
      </c>
      <c r="D8" s="19">
        <v>928533440</v>
      </c>
      <c r="E8" s="20">
        <v>773760365</v>
      </c>
      <c r="F8" s="21">
        <v>937174634</v>
      </c>
      <c r="G8" s="19">
        <v>853435522</v>
      </c>
      <c r="H8" s="20">
        <v>853435522</v>
      </c>
      <c r="I8" s="22">
        <v>608745106</v>
      </c>
      <c r="J8" s="23">
        <v>948656146</v>
      </c>
      <c r="K8" s="19">
        <v>752491072</v>
      </c>
      <c r="L8" s="20">
        <v>797941607</v>
      </c>
    </row>
    <row r="9" spans="1:12" ht="12.75">
      <c r="A9" s="24" t="s">
        <v>23</v>
      </c>
      <c r="B9" s="18" t="s">
        <v>24</v>
      </c>
      <c r="C9" s="19">
        <v>6371889059</v>
      </c>
      <c r="D9" s="19">
        <v>8332327176</v>
      </c>
      <c r="E9" s="20">
        <v>2782712026</v>
      </c>
      <c r="F9" s="21">
        <v>3167239860</v>
      </c>
      <c r="G9" s="19">
        <v>3846586507</v>
      </c>
      <c r="H9" s="20">
        <v>3846586507</v>
      </c>
      <c r="I9" s="22">
        <v>1991132878</v>
      </c>
      <c r="J9" s="23">
        <v>4682927284</v>
      </c>
      <c r="K9" s="19">
        <v>3547904508</v>
      </c>
      <c r="L9" s="20">
        <v>3819236175</v>
      </c>
    </row>
    <row r="10" spans="1:12" ht="12.75">
      <c r="A10" s="24" t="s">
        <v>25</v>
      </c>
      <c r="B10" s="18" t="s">
        <v>24</v>
      </c>
      <c r="C10" s="19">
        <v>3170230717</v>
      </c>
      <c r="D10" s="19">
        <v>3148266938</v>
      </c>
      <c r="E10" s="20">
        <v>300656051</v>
      </c>
      <c r="F10" s="21">
        <v>943735008</v>
      </c>
      <c r="G10" s="19">
        <v>1245191386</v>
      </c>
      <c r="H10" s="20">
        <v>1245191386</v>
      </c>
      <c r="I10" s="22">
        <v>190633015</v>
      </c>
      <c r="J10" s="23">
        <v>2274809104</v>
      </c>
      <c r="K10" s="19">
        <v>2431833932</v>
      </c>
      <c r="L10" s="20">
        <v>2226611380</v>
      </c>
    </row>
    <row r="11" spans="1:12" ht="12.75">
      <c r="A11" s="24" t="s">
        <v>26</v>
      </c>
      <c r="B11" s="18"/>
      <c r="C11" s="19">
        <v>332179019</v>
      </c>
      <c r="D11" s="19">
        <v>385592869</v>
      </c>
      <c r="E11" s="20">
        <v>230461313</v>
      </c>
      <c r="F11" s="21">
        <v>115599889</v>
      </c>
      <c r="G11" s="19">
        <v>106590634</v>
      </c>
      <c r="H11" s="20">
        <v>106590634</v>
      </c>
      <c r="I11" s="22">
        <v>90378944</v>
      </c>
      <c r="J11" s="23">
        <v>224593224</v>
      </c>
      <c r="K11" s="19">
        <v>234789294</v>
      </c>
      <c r="L11" s="20">
        <v>246194790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3935099</v>
      </c>
      <c r="G12" s="19">
        <v>23159</v>
      </c>
      <c r="H12" s="20">
        <v>23159</v>
      </c>
      <c r="I12" s="22">
        <v>0</v>
      </c>
      <c r="J12" s="23">
        <v>0</v>
      </c>
      <c r="K12" s="19">
        <v>0</v>
      </c>
      <c r="L12" s="20">
        <v>1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-10359086593</v>
      </c>
      <c r="D14" s="19">
        <v>-12564663719</v>
      </c>
      <c r="E14" s="20">
        <v>-9061217706</v>
      </c>
      <c r="F14" s="21">
        <v>-13208988526</v>
      </c>
      <c r="G14" s="19">
        <v>-14053038331</v>
      </c>
      <c r="H14" s="20">
        <v>-14053038331</v>
      </c>
      <c r="I14" s="22">
        <v>-13735506320</v>
      </c>
      <c r="J14" s="23">
        <v>-15609888396</v>
      </c>
      <c r="K14" s="19">
        <v>-16493706893</v>
      </c>
      <c r="L14" s="20">
        <v>-17463506364</v>
      </c>
    </row>
    <row r="15" spans="1:12" ht="12.75">
      <c r="A15" s="24" t="s">
        <v>30</v>
      </c>
      <c r="B15" s="18"/>
      <c r="C15" s="19">
        <v>-81278565</v>
      </c>
      <c r="D15" s="19">
        <v>-113213998</v>
      </c>
      <c r="E15" s="20">
        <v>-73280071</v>
      </c>
      <c r="F15" s="21">
        <v>-196081993</v>
      </c>
      <c r="G15" s="19">
        <v>-191115668</v>
      </c>
      <c r="H15" s="20">
        <v>-191115668</v>
      </c>
      <c r="I15" s="22">
        <v>-164762068</v>
      </c>
      <c r="J15" s="23">
        <v>-162063446</v>
      </c>
      <c r="K15" s="19">
        <v>-191178887</v>
      </c>
      <c r="L15" s="20">
        <v>-193133630</v>
      </c>
    </row>
    <row r="16" spans="1:12" ht="12.75">
      <c r="A16" s="24" t="s">
        <v>31</v>
      </c>
      <c r="B16" s="18" t="s">
        <v>24</v>
      </c>
      <c r="C16" s="19">
        <v>-243504137</v>
      </c>
      <c r="D16" s="19">
        <v>-266111016</v>
      </c>
      <c r="E16" s="20">
        <v>-14505529</v>
      </c>
      <c r="F16" s="21">
        <v>-72921883</v>
      </c>
      <c r="G16" s="19">
        <v>-70746804</v>
      </c>
      <c r="H16" s="20">
        <v>-70746804</v>
      </c>
      <c r="I16" s="22">
        <v>-61132111</v>
      </c>
      <c r="J16" s="23">
        <v>-70375262</v>
      </c>
      <c r="K16" s="19">
        <v>-73841377</v>
      </c>
      <c r="L16" s="20">
        <v>-63244034</v>
      </c>
    </row>
    <row r="17" spans="1:12" ht="12.75">
      <c r="A17" s="25" t="s">
        <v>32</v>
      </c>
      <c r="B17" s="26"/>
      <c r="C17" s="27">
        <f>SUM(C6:C16)</f>
        <v>4092615461</v>
      </c>
      <c r="D17" s="27">
        <f aca="true" t="shared" si="0" ref="D17:L17">SUM(D6:D16)</f>
        <v>4312546161</v>
      </c>
      <c r="E17" s="28">
        <f t="shared" si="0"/>
        <v>-3970143852</v>
      </c>
      <c r="F17" s="29">
        <f t="shared" si="0"/>
        <v>-6068212747</v>
      </c>
      <c r="G17" s="27">
        <f t="shared" si="0"/>
        <v>-4981130464</v>
      </c>
      <c r="H17" s="30">
        <f t="shared" si="0"/>
        <v>-4981130464</v>
      </c>
      <c r="I17" s="29">
        <f t="shared" si="0"/>
        <v>-9476603232</v>
      </c>
      <c r="J17" s="31">
        <f t="shared" si="0"/>
        <v>-6464924269</v>
      </c>
      <c r="K17" s="27">
        <f t="shared" si="0"/>
        <v>-8437638423</v>
      </c>
      <c r="L17" s="28">
        <f t="shared" si="0"/>
        <v>-9204806574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-101345374</v>
      </c>
      <c r="D21" s="19">
        <v>-69221554</v>
      </c>
      <c r="E21" s="20">
        <v>1013000</v>
      </c>
      <c r="F21" s="38">
        <v>29585000</v>
      </c>
      <c r="G21" s="39">
        <v>28360000</v>
      </c>
      <c r="H21" s="40">
        <v>28360000</v>
      </c>
      <c r="I21" s="22">
        <v>1064871</v>
      </c>
      <c r="J21" s="41">
        <v>2000000</v>
      </c>
      <c r="K21" s="39">
        <v>2110000</v>
      </c>
      <c r="L21" s="40">
        <v>2223940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18583315</v>
      </c>
      <c r="D23" s="19">
        <v>-89057399</v>
      </c>
      <c r="E23" s="20">
        <v>-27630391</v>
      </c>
      <c r="F23" s="38">
        <v>-14547432</v>
      </c>
      <c r="G23" s="39">
        <v>0</v>
      </c>
      <c r="H23" s="40">
        <v>0</v>
      </c>
      <c r="I23" s="22">
        <v>75450561</v>
      </c>
      <c r="J23" s="41">
        <v>-3320177</v>
      </c>
      <c r="K23" s="39">
        <v>-1446971</v>
      </c>
      <c r="L23" s="40">
        <v>-2441138</v>
      </c>
    </row>
    <row r="24" spans="1:12" ht="12.75">
      <c r="A24" s="24" t="s">
        <v>37</v>
      </c>
      <c r="B24" s="18"/>
      <c r="C24" s="19">
        <v>64182148</v>
      </c>
      <c r="D24" s="19">
        <v>-189445692</v>
      </c>
      <c r="E24" s="20">
        <v>-129964649</v>
      </c>
      <c r="F24" s="21">
        <v>-341440681</v>
      </c>
      <c r="G24" s="19">
        <v>373967387</v>
      </c>
      <c r="H24" s="20">
        <v>373967387</v>
      </c>
      <c r="I24" s="22">
        <v>-1973754</v>
      </c>
      <c r="J24" s="23">
        <v>-154885681</v>
      </c>
      <c r="K24" s="19">
        <v>-5993096</v>
      </c>
      <c r="L24" s="20">
        <v>-5533267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-3911552236</v>
      </c>
      <c r="D26" s="19">
        <v>-4558414204</v>
      </c>
      <c r="E26" s="20">
        <v>-1556610672</v>
      </c>
      <c r="F26" s="21">
        <v>-2910302812</v>
      </c>
      <c r="G26" s="19">
        <v>-3394752027</v>
      </c>
      <c r="H26" s="20">
        <v>-3394752027</v>
      </c>
      <c r="I26" s="22">
        <v>-1577395448</v>
      </c>
      <c r="J26" s="23">
        <v>-4837900935</v>
      </c>
      <c r="K26" s="19">
        <v>-4812357013</v>
      </c>
      <c r="L26" s="20">
        <v>-4602946845</v>
      </c>
    </row>
    <row r="27" spans="1:12" ht="12.75">
      <c r="A27" s="25" t="s">
        <v>39</v>
      </c>
      <c r="B27" s="26"/>
      <c r="C27" s="27">
        <f>SUM(C21:C26)</f>
        <v>-3930132147</v>
      </c>
      <c r="D27" s="27">
        <f aca="true" t="shared" si="1" ref="D27:L27">SUM(D21:D26)</f>
        <v>-4906138849</v>
      </c>
      <c r="E27" s="28">
        <f t="shared" si="1"/>
        <v>-1713192712</v>
      </c>
      <c r="F27" s="29">
        <f t="shared" si="1"/>
        <v>-3236705925</v>
      </c>
      <c r="G27" s="27">
        <f t="shared" si="1"/>
        <v>-2992424640</v>
      </c>
      <c r="H27" s="28">
        <f t="shared" si="1"/>
        <v>-2992424640</v>
      </c>
      <c r="I27" s="30">
        <f t="shared" si="1"/>
        <v>-1502853770</v>
      </c>
      <c r="J27" s="31">
        <f t="shared" si="1"/>
        <v>-4994106793</v>
      </c>
      <c r="K27" s="27">
        <f t="shared" si="1"/>
        <v>-4817687080</v>
      </c>
      <c r="L27" s="28">
        <f t="shared" si="1"/>
        <v>-4608697310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124114954</v>
      </c>
      <c r="D32" s="19">
        <v>200014574</v>
      </c>
      <c r="E32" s="20">
        <v>0</v>
      </c>
      <c r="F32" s="21">
        <v>830000000</v>
      </c>
      <c r="G32" s="19">
        <v>830000000</v>
      </c>
      <c r="H32" s="20">
        <v>830000000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3003295</v>
      </c>
      <c r="D33" s="19">
        <v>8179525</v>
      </c>
      <c r="E33" s="20">
        <v>156860581</v>
      </c>
      <c r="F33" s="21">
        <v>-19760395</v>
      </c>
      <c r="G33" s="39">
        <v>-37680042</v>
      </c>
      <c r="H33" s="40">
        <v>-37680042</v>
      </c>
      <c r="I33" s="42">
        <v>21829477</v>
      </c>
      <c r="J33" s="23">
        <v>28082971</v>
      </c>
      <c r="K33" s="19">
        <v>2296550</v>
      </c>
      <c r="L33" s="20">
        <v>1482145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-160160240</v>
      </c>
      <c r="D35" s="19">
        <v>-277994436</v>
      </c>
      <c r="E35" s="20">
        <v>-54323277</v>
      </c>
      <c r="F35" s="21">
        <v>-102055366</v>
      </c>
      <c r="G35" s="19">
        <v>-159816149</v>
      </c>
      <c r="H35" s="20">
        <v>-159816149</v>
      </c>
      <c r="I35" s="22">
        <v>-62274613</v>
      </c>
      <c r="J35" s="23">
        <v>-24761037</v>
      </c>
      <c r="K35" s="19">
        <v>-26937843</v>
      </c>
      <c r="L35" s="20">
        <v>-19286330</v>
      </c>
    </row>
    <row r="36" spans="1:12" ht="12.75">
      <c r="A36" s="25" t="s">
        <v>45</v>
      </c>
      <c r="B36" s="26"/>
      <c r="C36" s="27">
        <f>SUM(C31:C35)</f>
        <v>-33041991</v>
      </c>
      <c r="D36" s="27">
        <f aca="true" t="shared" si="2" ref="D36:L36">SUM(D31:D35)</f>
        <v>-69800337</v>
      </c>
      <c r="E36" s="28">
        <f t="shared" si="2"/>
        <v>102537304</v>
      </c>
      <c r="F36" s="29">
        <f t="shared" si="2"/>
        <v>708184239</v>
      </c>
      <c r="G36" s="27">
        <f t="shared" si="2"/>
        <v>632503809</v>
      </c>
      <c r="H36" s="28">
        <f t="shared" si="2"/>
        <v>632503809</v>
      </c>
      <c r="I36" s="30">
        <f t="shared" si="2"/>
        <v>-40445136</v>
      </c>
      <c r="J36" s="31">
        <f t="shared" si="2"/>
        <v>3321934</v>
      </c>
      <c r="K36" s="27">
        <f t="shared" si="2"/>
        <v>-24641293</v>
      </c>
      <c r="L36" s="28">
        <f t="shared" si="2"/>
        <v>-17804185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129441323</v>
      </c>
      <c r="D38" s="33">
        <f aca="true" t="shared" si="3" ref="D38:L38">+D17+D27+D36</f>
        <v>-663393025</v>
      </c>
      <c r="E38" s="34">
        <f t="shared" si="3"/>
        <v>-5580799260</v>
      </c>
      <c r="F38" s="35">
        <f t="shared" si="3"/>
        <v>-8596734433</v>
      </c>
      <c r="G38" s="33">
        <f t="shared" si="3"/>
        <v>-7341051295</v>
      </c>
      <c r="H38" s="34">
        <f t="shared" si="3"/>
        <v>-7341051295</v>
      </c>
      <c r="I38" s="36">
        <f t="shared" si="3"/>
        <v>-11019902138</v>
      </c>
      <c r="J38" s="37">
        <f t="shared" si="3"/>
        <v>-11455709128</v>
      </c>
      <c r="K38" s="33">
        <f t="shared" si="3"/>
        <v>-13279966796</v>
      </c>
      <c r="L38" s="34">
        <f t="shared" si="3"/>
        <v>-13831308069</v>
      </c>
    </row>
    <row r="39" spans="1:12" ht="12.75">
      <c r="A39" s="24" t="s">
        <v>47</v>
      </c>
      <c r="B39" s="18" t="s">
        <v>48</v>
      </c>
      <c r="C39" s="33">
        <v>2850201157</v>
      </c>
      <c r="D39" s="33">
        <v>3116041978</v>
      </c>
      <c r="E39" s="34">
        <v>1237215757</v>
      </c>
      <c r="F39" s="35">
        <v>878817094</v>
      </c>
      <c r="G39" s="33">
        <v>1132049213</v>
      </c>
      <c r="H39" s="34">
        <v>1132049213</v>
      </c>
      <c r="I39" s="36">
        <v>1527024026</v>
      </c>
      <c r="J39" s="37">
        <v>1685309898</v>
      </c>
      <c r="K39" s="33">
        <v>1158090298</v>
      </c>
      <c r="L39" s="34">
        <v>680706322</v>
      </c>
    </row>
    <row r="40" spans="1:12" ht="12.75">
      <c r="A40" s="43" t="s">
        <v>49</v>
      </c>
      <c r="B40" s="44" t="s">
        <v>48</v>
      </c>
      <c r="C40" s="45">
        <f>+C38+C39</f>
        <v>2979642480</v>
      </c>
      <c r="D40" s="45">
        <f aca="true" t="shared" si="4" ref="D40:L40">+D38+D39</f>
        <v>2452648953</v>
      </c>
      <c r="E40" s="46">
        <f t="shared" si="4"/>
        <v>-4343583503</v>
      </c>
      <c r="F40" s="47">
        <f t="shared" si="4"/>
        <v>-7717917339</v>
      </c>
      <c r="G40" s="45">
        <f t="shared" si="4"/>
        <v>-6209002082</v>
      </c>
      <c r="H40" s="46">
        <f t="shared" si="4"/>
        <v>-6209002082</v>
      </c>
      <c r="I40" s="48">
        <f t="shared" si="4"/>
        <v>-9492878112</v>
      </c>
      <c r="J40" s="49">
        <f t="shared" si="4"/>
        <v>-9770399230</v>
      </c>
      <c r="K40" s="45">
        <f t="shared" si="4"/>
        <v>-12121876498</v>
      </c>
      <c r="L40" s="46">
        <f t="shared" si="4"/>
        <v>-13150601747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345078000</v>
      </c>
      <c r="D6" s="19">
        <v>60272496</v>
      </c>
      <c r="E6" s="20">
        <v>96379629</v>
      </c>
      <c r="F6" s="21">
        <v>676508</v>
      </c>
      <c r="G6" s="19">
        <v>9849419</v>
      </c>
      <c r="H6" s="20">
        <v>9849419</v>
      </c>
      <c r="I6" s="22">
        <v>106672698</v>
      </c>
      <c r="J6" s="23">
        <v>81541080</v>
      </c>
      <c r="K6" s="19">
        <v>85838928</v>
      </c>
      <c r="L6" s="20">
        <v>89248615</v>
      </c>
    </row>
    <row r="7" spans="1:12" ht="12.75">
      <c r="A7" s="24" t="s">
        <v>21</v>
      </c>
      <c r="B7" s="18"/>
      <c r="C7" s="19">
        <v>363596000</v>
      </c>
      <c r="D7" s="19">
        <v>261706098</v>
      </c>
      <c r="E7" s="20">
        <v>591686261</v>
      </c>
      <c r="F7" s="21">
        <v>3758447</v>
      </c>
      <c r="G7" s="19">
        <v>3392710</v>
      </c>
      <c r="H7" s="20">
        <v>3392710</v>
      </c>
      <c r="I7" s="22">
        <v>613762358</v>
      </c>
      <c r="J7" s="23">
        <v>471866861</v>
      </c>
      <c r="K7" s="19">
        <v>522235344</v>
      </c>
      <c r="L7" s="20">
        <v>539349356</v>
      </c>
    </row>
    <row r="8" spans="1:12" ht="12.75">
      <c r="A8" s="24" t="s">
        <v>22</v>
      </c>
      <c r="B8" s="18"/>
      <c r="C8" s="19">
        <v>189264000</v>
      </c>
      <c r="D8" s="19">
        <v>98444153</v>
      </c>
      <c r="E8" s="20">
        <v>91428858</v>
      </c>
      <c r="F8" s="21">
        <v>23694498</v>
      </c>
      <c r="G8" s="19">
        <v>32609416</v>
      </c>
      <c r="H8" s="20">
        <v>32609416</v>
      </c>
      <c r="I8" s="22">
        <v>131723263</v>
      </c>
      <c r="J8" s="23">
        <v>40597475</v>
      </c>
      <c r="K8" s="19">
        <v>42178552</v>
      </c>
      <c r="L8" s="20">
        <v>37503488</v>
      </c>
    </row>
    <row r="9" spans="1:12" ht="12.75">
      <c r="A9" s="24" t="s">
        <v>23</v>
      </c>
      <c r="B9" s="18" t="s">
        <v>24</v>
      </c>
      <c r="C9" s="19">
        <v>15100000</v>
      </c>
      <c r="D9" s="19">
        <v>265737716</v>
      </c>
      <c r="E9" s="20">
        <v>11262677</v>
      </c>
      <c r="F9" s="21">
        <v>2940000</v>
      </c>
      <c r="G9" s="19">
        <v>320260640</v>
      </c>
      <c r="H9" s="20">
        <v>320260640</v>
      </c>
      <c r="I9" s="22">
        <v>1240972</v>
      </c>
      <c r="J9" s="23">
        <v>361098432</v>
      </c>
      <c r="K9" s="19">
        <v>380597676</v>
      </c>
      <c r="L9" s="20">
        <v>401148133</v>
      </c>
    </row>
    <row r="10" spans="1:12" ht="12.75">
      <c r="A10" s="24" t="s">
        <v>25</v>
      </c>
      <c r="B10" s="18" t="s">
        <v>24</v>
      </c>
      <c r="C10" s="19">
        <v>0</v>
      </c>
      <c r="D10" s="19">
        <v>122613797</v>
      </c>
      <c r="E10" s="20">
        <v>62013051</v>
      </c>
      <c r="F10" s="21">
        <v>16913000</v>
      </c>
      <c r="G10" s="19">
        <v>104645000</v>
      </c>
      <c r="H10" s="20">
        <v>104645000</v>
      </c>
      <c r="I10" s="22">
        <v>32302215</v>
      </c>
      <c r="J10" s="23">
        <v>109577004</v>
      </c>
      <c r="K10" s="19">
        <v>111322008</v>
      </c>
      <c r="L10" s="20">
        <v>118026000</v>
      </c>
    </row>
    <row r="11" spans="1:12" ht="12.75">
      <c r="A11" s="24" t="s">
        <v>26</v>
      </c>
      <c r="B11" s="18"/>
      <c r="C11" s="19">
        <v>0</v>
      </c>
      <c r="D11" s="19">
        <v>5378904</v>
      </c>
      <c r="E11" s="20">
        <v>1636</v>
      </c>
      <c r="F11" s="21">
        <v>598852</v>
      </c>
      <c r="G11" s="19">
        <v>598852</v>
      </c>
      <c r="H11" s="20">
        <v>598852</v>
      </c>
      <c r="I11" s="22">
        <v>120570</v>
      </c>
      <c r="J11" s="23">
        <v>1097052</v>
      </c>
      <c r="K11" s="19">
        <v>1111560</v>
      </c>
      <c r="L11" s="20">
        <v>490437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3935099</v>
      </c>
      <c r="G12" s="19">
        <v>23159</v>
      </c>
      <c r="H12" s="20">
        <v>23159</v>
      </c>
      <c r="I12" s="22">
        <v>0</v>
      </c>
      <c r="J12" s="23">
        <v>0</v>
      </c>
      <c r="K12" s="19">
        <v>0</v>
      </c>
      <c r="L12" s="20">
        <v>1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-604388000</v>
      </c>
      <c r="D14" s="19">
        <v>-751467803</v>
      </c>
      <c r="E14" s="20">
        <v>-713056087</v>
      </c>
      <c r="F14" s="21">
        <v>-563182263</v>
      </c>
      <c r="G14" s="19">
        <v>-655805187</v>
      </c>
      <c r="H14" s="20">
        <v>-655805187</v>
      </c>
      <c r="I14" s="22">
        <v>-768922357</v>
      </c>
      <c r="J14" s="23">
        <v>-807222123</v>
      </c>
      <c r="K14" s="19">
        <v>-871257085</v>
      </c>
      <c r="L14" s="20">
        <v>-895363616</v>
      </c>
    </row>
    <row r="15" spans="1:12" ht="12.75">
      <c r="A15" s="24" t="s">
        <v>30</v>
      </c>
      <c r="B15" s="18"/>
      <c r="C15" s="19">
        <v>-2999000</v>
      </c>
      <c r="D15" s="19">
        <v>-12724129</v>
      </c>
      <c r="E15" s="20">
        <v>-12048650</v>
      </c>
      <c r="F15" s="21">
        <v>-13101777</v>
      </c>
      <c r="G15" s="19">
        <v>-13153621</v>
      </c>
      <c r="H15" s="20">
        <v>-13153621</v>
      </c>
      <c r="I15" s="22">
        <v>-544217</v>
      </c>
      <c r="J15" s="23">
        <v>-6752040</v>
      </c>
      <c r="K15" s="19">
        <v>-7116648</v>
      </c>
      <c r="L15" s="20">
        <v>-7500949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305651000</v>
      </c>
      <c r="D17" s="27">
        <f aca="true" t="shared" si="0" ref="D17:L17">SUM(D6:D16)</f>
        <v>49961232</v>
      </c>
      <c r="E17" s="28">
        <f t="shared" si="0"/>
        <v>127667375</v>
      </c>
      <c r="F17" s="29">
        <f t="shared" si="0"/>
        <v>-523767636</v>
      </c>
      <c r="G17" s="27">
        <f t="shared" si="0"/>
        <v>-197579612</v>
      </c>
      <c r="H17" s="30">
        <f t="shared" si="0"/>
        <v>-197579612</v>
      </c>
      <c r="I17" s="29">
        <f t="shared" si="0"/>
        <v>116355502</v>
      </c>
      <c r="J17" s="31">
        <f t="shared" si="0"/>
        <v>251803741</v>
      </c>
      <c r="K17" s="27">
        <f t="shared" si="0"/>
        <v>264910335</v>
      </c>
      <c r="L17" s="28">
        <f t="shared" si="0"/>
        <v>282901465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-41494868</v>
      </c>
      <c r="F24" s="21">
        <v>41494868</v>
      </c>
      <c r="G24" s="19">
        <v>0</v>
      </c>
      <c r="H24" s="20">
        <v>0</v>
      </c>
      <c r="I24" s="22">
        <v>-41494868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-167234000</v>
      </c>
      <c r="D26" s="19">
        <v>-192402569</v>
      </c>
      <c r="E26" s="20">
        <v>-145469809</v>
      </c>
      <c r="F26" s="21">
        <v>-16395000</v>
      </c>
      <c r="G26" s="19">
        <v>-183479506</v>
      </c>
      <c r="H26" s="20">
        <v>-183479506</v>
      </c>
      <c r="I26" s="22">
        <v>-124241221</v>
      </c>
      <c r="J26" s="23">
        <v>-203377980</v>
      </c>
      <c r="K26" s="19">
        <v>-213989232</v>
      </c>
      <c r="L26" s="20">
        <v>-238190000</v>
      </c>
    </row>
    <row r="27" spans="1:12" ht="12.75">
      <c r="A27" s="25" t="s">
        <v>39</v>
      </c>
      <c r="B27" s="26"/>
      <c r="C27" s="27">
        <f>SUM(C21:C26)</f>
        <v>-167234000</v>
      </c>
      <c r="D27" s="27">
        <f aca="true" t="shared" si="1" ref="D27:L27">SUM(D21:D26)</f>
        <v>-192402569</v>
      </c>
      <c r="E27" s="28">
        <f t="shared" si="1"/>
        <v>-186964677</v>
      </c>
      <c r="F27" s="29">
        <f t="shared" si="1"/>
        <v>25099868</v>
      </c>
      <c r="G27" s="27">
        <f t="shared" si="1"/>
        <v>-183479506</v>
      </c>
      <c r="H27" s="28">
        <f t="shared" si="1"/>
        <v>-183479506</v>
      </c>
      <c r="I27" s="30">
        <f t="shared" si="1"/>
        <v>-165736089</v>
      </c>
      <c r="J27" s="31">
        <f t="shared" si="1"/>
        <v>-203377980</v>
      </c>
      <c r="K27" s="27">
        <f t="shared" si="1"/>
        <v>-213989232</v>
      </c>
      <c r="L27" s="28">
        <f t="shared" si="1"/>
        <v>-238190000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97000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15930957</v>
      </c>
      <c r="F33" s="21">
        <v>-15930957</v>
      </c>
      <c r="G33" s="39">
        <v>0</v>
      </c>
      <c r="H33" s="40">
        <v>0</v>
      </c>
      <c r="I33" s="42">
        <v>16529177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-3190000</v>
      </c>
      <c r="D35" s="19">
        <v>-1540350</v>
      </c>
      <c r="E35" s="20">
        <v>-3568493</v>
      </c>
      <c r="F35" s="21">
        <v>0</v>
      </c>
      <c r="G35" s="19">
        <v>0</v>
      </c>
      <c r="H35" s="20">
        <v>0</v>
      </c>
      <c r="I35" s="22">
        <v>-3568493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-3093000</v>
      </c>
      <c r="D36" s="27">
        <f aca="true" t="shared" si="2" ref="D36:L36">SUM(D31:D35)</f>
        <v>-1540350</v>
      </c>
      <c r="E36" s="28">
        <f t="shared" si="2"/>
        <v>12362464</v>
      </c>
      <c r="F36" s="29">
        <f t="shared" si="2"/>
        <v>-15930957</v>
      </c>
      <c r="G36" s="27">
        <f t="shared" si="2"/>
        <v>0</v>
      </c>
      <c r="H36" s="28">
        <f t="shared" si="2"/>
        <v>0</v>
      </c>
      <c r="I36" s="30">
        <f t="shared" si="2"/>
        <v>12960684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135324000</v>
      </c>
      <c r="D38" s="33">
        <f aca="true" t="shared" si="3" ref="D38:L38">+D17+D27+D36</f>
        <v>-143981687</v>
      </c>
      <c r="E38" s="34">
        <f t="shared" si="3"/>
        <v>-46934838</v>
      </c>
      <c r="F38" s="35">
        <f t="shared" si="3"/>
        <v>-514598725</v>
      </c>
      <c r="G38" s="33">
        <f t="shared" si="3"/>
        <v>-381059118</v>
      </c>
      <c r="H38" s="34">
        <f t="shared" si="3"/>
        <v>-381059118</v>
      </c>
      <c r="I38" s="36">
        <f t="shared" si="3"/>
        <v>-36419903</v>
      </c>
      <c r="J38" s="37">
        <f t="shared" si="3"/>
        <v>48425761</v>
      </c>
      <c r="K38" s="33">
        <f t="shared" si="3"/>
        <v>50921103</v>
      </c>
      <c r="L38" s="34">
        <f t="shared" si="3"/>
        <v>44711465</v>
      </c>
    </row>
    <row r="39" spans="1:12" ht="12.75">
      <c r="A39" s="24" t="s">
        <v>47</v>
      </c>
      <c r="B39" s="18" t="s">
        <v>48</v>
      </c>
      <c r="C39" s="33">
        <v>114906000</v>
      </c>
      <c r="D39" s="33">
        <v>247310997</v>
      </c>
      <c r="E39" s="34">
        <v>61809242</v>
      </c>
      <c r="F39" s="35">
        <v>0</v>
      </c>
      <c r="G39" s="33">
        <v>0</v>
      </c>
      <c r="H39" s="34">
        <v>0</v>
      </c>
      <c r="I39" s="36">
        <v>43497716</v>
      </c>
      <c r="J39" s="37">
        <v>223422397</v>
      </c>
      <c r="K39" s="33">
        <v>235392029</v>
      </c>
      <c r="L39" s="34">
        <v>258004312</v>
      </c>
    </row>
    <row r="40" spans="1:12" ht="12.75">
      <c r="A40" s="43" t="s">
        <v>49</v>
      </c>
      <c r="B40" s="44" t="s">
        <v>48</v>
      </c>
      <c r="C40" s="45">
        <f>+C38+C39</f>
        <v>250230000</v>
      </c>
      <c r="D40" s="45">
        <f aca="true" t="shared" si="4" ref="D40:L40">+D38+D39</f>
        <v>103329310</v>
      </c>
      <c r="E40" s="46">
        <f t="shared" si="4"/>
        <v>14874404</v>
      </c>
      <c r="F40" s="47">
        <f t="shared" si="4"/>
        <v>-514598725</v>
      </c>
      <c r="G40" s="45">
        <f t="shared" si="4"/>
        <v>-381059118</v>
      </c>
      <c r="H40" s="46">
        <f t="shared" si="4"/>
        <v>-381059118</v>
      </c>
      <c r="I40" s="48">
        <f t="shared" si="4"/>
        <v>7077813</v>
      </c>
      <c r="J40" s="49">
        <f t="shared" si="4"/>
        <v>271848158</v>
      </c>
      <c r="K40" s="45">
        <f t="shared" si="4"/>
        <v>286313132</v>
      </c>
      <c r="L40" s="46">
        <f t="shared" si="4"/>
        <v>302715777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3597927</v>
      </c>
      <c r="E6" s="20">
        <v>5021211</v>
      </c>
      <c r="F6" s="21">
        <v>0</v>
      </c>
      <c r="G6" s="19">
        <v>1048</v>
      </c>
      <c r="H6" s="20">
        <v>1048</v>
      </c>
      <c r="I6" s="22">
        <v>8147203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1904650</v>
      </c>
      <c r="E7" s="20">
        <v>580108</v>
      </c>
      <c r="F7" s="21">
        <v>0</v>
      </c>
      <c r="G7" s="19">
        <v>0</v>
      </c>
      <c r="H7" s="20">
        <v>0</v>
      </c>
      <c r="I7" s="22">
        <v>644288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8170955</v>
      </c>
      <c r="E8" s="20">
        <v>35730621</v>
      </c>
      <c r="F8" s="21">
        <v>0</v>
      </c>
      <c r="G8" s="19">
        <v>130712</v>
      </c>
      <c r="H8" s="20">
        <v>130712</v>
      </c>
      <c r="I8" s="22">
        <v>150789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329043000</v>
      </c>
      <c r="E9" s="20">
        <v>181098082</v>
      </c>
      <c r="F9" s="21">
        <v>0</v>
      </c>
      <c r="G9" s="19">
        <v>0</v>
      </c>
      <c r="H9" s="20">
        <v>0</v>
      </c>
      <c r="I9" s="22">
        <v>123551811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58160000</v>
      </c>
      <c r="F10" s="21">
        <v>0</v>
      </c>
      <c r="G10" s="19">
        <v>0</v>
      </c>
      <c r="H10" s="20">
        <v>0</v>
      </c>
      <c r="I10" s="22">
        <v>4369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5461172</v>
      </c>
      <c r="E11" s="20">
        <v>3409299</v>
      </c>
      <c r="F11" s="21">
        <v>0</v>
      </c>
      <c r="G11" s="19">
        <v>0</v>
      </c>
      <c r="H11" s="20">
        <v>0</v>
      </c>
      <c r="I11" s="22">
        <v>-2901948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-90828496</v>
      </c>
      <c r="E14" s="20">
        <v>-148944979</v>
      </c>
      <c r="F14" s="21">
        <v>-218920756</v>
      </c>
      <c r="G14" s="19">
        <v>-221789060</v>
      </c>
      <c r="H14" s="20">
        <v>-221789060</v>
      </c>
      <c r="I14" s="22">
        <v>-225104979</v>
      </c>
      <c r="J14" s="23">
        <v>-193796532</v>
      </c>
      <c r="K14" s="19">
        <v>-227679549</v>
      </c>
      <c r="L14" s="20">
        <v>-241669483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-175283</v>
      </c>
      <c r="F15" s="21">
        <v>-411660</v>
      </c>
      <c r="G15" s="19">
        <v>0</v>
      </c>
      <c r="H15" s="20">
        <v>0</v>
      </c>
      <c r="I15" s="22">
        <v>-41243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-2441498</v>
      </c>
      <c r="F16" s="21">
        <v>-3925797</v>
      </c>
      <c r="G16" s="19">
        <v>-3925797</v>
      </c>
      <c r="H16" s="20">
        <v>-3925797</v>
      </c>
      <c r="I16" s="22">
        <v>-4558408</v>
      </c>
      <c r="J16" s="23">
        <v>-3925800</v>
      </c>
      <c r="K16" s="19">
        <v>-4145642</v>
      </c>
      <c r="L16" s="20">
        <v>-4369506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257349208</v>
      </c>
      <c r="E17" s="28">
        <f t="shared" si="0"/>
        <v>132437561</v>
      </c>
      <c r="F17" s="29">
        <f t="shared" si="0"/>
        <v>-223258213</v>
      </c>
      <c r="G17" s="27">
        <f t="shared" si="0"/>
        <v>-225583097</v>
      </c>
      <c r="H17" s="30">
        <f t="shared" si="0"/>
        <v>-225583097</v>
      </c>
      <c r="I17" s="29">
        <f t="shared" si="0"/>
        <v>-100108118</v>
      </c>
      <c r="J17" s="31">
        <f t="shared" si="0"/>
        <v>-197722332</v>
      </c>
      <c r="K17" s="27">
        <f t="shared" si="0"/>
        <v>-231825191</v>
      </c>
      <c r="L17" s="28">
        <f t="shared" si="0"/>
        <v>-246038989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-71831092</v>
      </c>
      <c r="E26" s="20">
        <v>-366485153</v>
      </c>
      <c r="F26" s="21">
        <v>-210294362</v>
      </c>
      <c r="G26" s="19">
        <v>-186997966</v>
      </c>
      <c r="H26" s="20">
        <v>-186997966</v>
      </c>
      <c r="I26" s="22">
        <v>-180553985</v>
      </c>
      <c r="J26" s="23">
        <v>-183931008</v>
      </c>
      <c r="K26" s="19">
        <v>-184431000</v>
      </c>
      <c r="L26" s="20">
        <v>-173780000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-71831092</v>
      </c>
      <c r="E27" s="28">
        <f t="shared" si="1"/>
        <v>-366485153</v>
      </c>
      <c r="F27" s="29">
        <f t="shared" si="1"/>
        <v>-210294362</v>
      </c>
      <c r="G27" s="27">
        <f t="shared" si="1"/>
        <v>-186997966</v>
      </c>
      <c r="H27" s="28">
        <f t="shared" si="1"/>
        <v>-186997966</v>
      </c>
      <c r="I27" s="30">
        <f t="shared" si="1"/>
        <v>-180553985</v>
      </c>
      <c r="J27" s="31">
        <f t="shared" si="1"/>
        <v>-183931008</v>
      </c>
      <c r="K27" s="27">
        <f t="shared" si="1"/>
        <v>-184431000</v>
      </c>
      <c r="L27" s="28">
        <f t="shared" si="1"/>
        <v>-173780000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815213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423604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-602775</v>
      </c>
      <c r="F35" s="21">
        <v>0</v>
      </c>
      <c r="G35" s="19">
        <v>0</v>
      </c>
      <c r="H35" s="20">
        <v>0</v>
      </c>
      <c r="I35" s="22">
        <v>-1205600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815213</v>
      </c>
      <c r="E36" s="28">
        <f t="shared" si="2"/>
        <v>-602775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-781996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186333329</v>
      </c>
      <c r="E38" s="34">
        <f t="shared" si="3"/>
        <v>-234650367</v>
      </c>
      <c r="F38" s="35">
        <f t="shared" si="3"/>
        <v>-433552575</v>
      </c>
      <c r="G38" s="33">
        <f t="shared" si="3"/>
        <v>-412581063</v>
      </c>
      <c r="H38" s="34">
        <f t="shared" si="3"/>
        <v>-412581063</v>
      </c>
      <c r="I38" s="36">
        <f t="shared" si="3"/>
        <v>-281444099</v>
      </c>
      <c r="J38" s="37">
        <f t="shared" si="3"/>
        <v>-381653340</v>
      </c>
      <c r="K38" s="33">
        <f t="shared" si="3"/>
        <v>-416256191</v>
      </c>
      <c r="L38" s="34">
        <f t="shared" si="3"/>
        <v>-419818989</v>
      </c>
    </row>
    <row r="39" spans="1:12" ht="12.75">
      <c r="A39" s="24" t="s">
        <v>47</v>
      </c>
      <c r="B39" s="18" t="s">
        <v>48</v>
      </c>
      <c r="C39" s="33">
        <v>0</v>
      </c>
      <c r="D39" s="33">
        <v>0</v>
      </c>
      <c r="E39" s="34">
        <v>186333025</v>
      </c>
      <c r="F39" s="35">
        <v>0</v>
      </c>
      <c r="G39" s="33">
        <v>0</v>
      </c>
      <c r="H39" s="34">
        <v>0</v>
      </c>
      <c r="I39" s="36">
        <v>253744112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186333329</v>
      </c>
      <c r="E40" s="46">
        <f t="shared" si="4"/>
        <v>-48317342</v>
      </c>
      <c r="F40" s="47">
        <f t="shared" si="4"/>
        <v>-433552575</v>
      </c>
      <c r="G40" s="45">
        <f t="shared" si="4"/>
        <v>-412581063</v>
      </c>
      <c r="H40" s="46">
        <f t="shared" si="4"/>
        <v>-412581063</v>
      </c>
      <c r="I40" s="48">
        <f t="shared" si="4"/>
        <v>-27699987</v>
      </c>
      <c r="J40" s="49">
        <f t="shared" si="4"/>
        <v>-381653340</v>
      </c>
      <c r="K40" s="45">
        <f t="shared" si="4"/>
        <v>-416256191</v>
      </c>
      <c r="L40" s="46">
        <f t="shared" si="4"/>
        <v>-419818989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52255363</v>
      </c>
      <c r="D7" s="19">
        <v>74372450</v>
      </c>
      <c r="E7" s="20">
        <v>3259</v>
      </c>
      <c r="F7" s="21">
        <v>21999996</v>
      </c>
      <c r="G7" s="19">
        <v>21999996</v>
      </c>
      <c r="H7" s="20">
        <v>21999996</v>
      </c>
      <c r="I7" s="22">
        <v>203880</v>
      </c>
      <c r="J7" s="23">
        <v>6435000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3534150</v>
      </c>
      <c r="D8" s="19">
        <v>5960194</v>
      </c>
      <c r="E8" s="20">
        <v>336025572</v>
      </c>
      <c r="F8" s="21">
        <v>102396000</v>
      </c>
      <c r="G8" s="19">
        <v>104105000</v>
      </c>
      <c r="H8" s="20">
        <v>104105000</v>
      </c>
      <c r="I8" s="22">
        <v>42690969</v>
      </c>
      <c r="J8" s="23">
        <v>144788000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707444567</v>
      </c>
      <c r="D9" s="19">
        <v>1216569610</v>
      </c>
      <c r="E9" s="20">
        <v>1220499935</v>
      </c>
      <c r="F9" s="21">
        <v>767834628</v>
      </c>
      <c r="G9" s="19">
        <v>1273337212</v>
      </c>
      <c r="H9" s="20">
        <v>1273337212</v>
      </c>
      <c r="I9" s="22">
        <v>1225019950</v>
      </c>
      <c r="J9" s="23">
        <v>1399204728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279337997</v>
      </c>
      <c r="D10" s="19">
        <v>0</v>
      </c>
      <c r="E10" s="20">
        <v>0</v>
      </c>
      <c r="F10" s="21">
        <v>0</v>
      </c>
      <c r="G10" s="19">
        <v>45000001</v>
      </c>
      <c r="H10" s="20">
        <v>45000001</v>
      </c>
      <c r="I10" s="22">
        <v>0</v>
      </c>
      <c r="J10" s="23">
        <v>50000000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22967725</v>
      </c>
      <c r="D11" s="19">
        <v>34853707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-642607807</v>
      </c>
      <c r="D14" s="19">
        <v>-889337330</v>
      </c>
      <c r="E14" s="20">
        <v>-785053578</v>
      </c>
      <c r="F14" s="21">
        <v>-903373044</v>
      </c>
      <c r="G14" s="19">
        <v>-908602562</v>
      </c>
      <c r="H14" s="20">
        <v>-908602562</v>
      </c>
      <c r="I14" s="22">
        <v>-1045192588</v>
      </c>
      <c r="J14" s="23">
        <v>-937556610</v>
      </c>
      <c r="K14" s="19">
        <v>-1024050966</v>
      </c>
      <c r="L14" s="20">
        <v>-1079536720</v>
      </c>
    </row>
    <row r="15" spans="1:12" ht="12.75">
      <c r="A15" s="24" t="s">
        <v>30</v>
      </c>
      <c r="B15" s="18"/>
      <c r="C15" s="19">
        <v>-787021</v>
      </c>
      <c r="D15" s="19">
        <v>0</v>
      </c>
      <c r="E15" s="20">
        <v>-1178152</v>
      </c>
      <c r="F15" s="21">
        <v>-1190772</v>
      </c>
      <c r="G15" s="19">
        <v>-1190775</v>
      </c>
      <c r="H15" s="20">
        <v>-1190775</v>
      </c>
      <c r="I15" s="22">
        <v>-1642741</v>
      </c>
      <c r="J15" s="23">
        <v>-1200000</v>
      </c>
      <c r="K15" s="19">
        <v>-1264800</v>
      </c>
      <c r="L15" s="20">
        <v>-1333099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422144974</v>
      </c>
      <c r="D17" s="27">
        <f aca="true" t="shared" si="0" ref="D17:L17">SUM(D6:D16)</f>
        <v>442418631</v>
      </c>
      <c r="E17" s="28">
        <f t="shared" si="0"/>
        <v>770297036</v>
      </c>
      <c r="F17" s="29">
        <f t="shared" si="0"/>
        <v>-12333192</v>
      </c>
      <c r="G17" s="27">
        <f t="shared" si="0"/>
        <v>534648872</v>
      </c>
      <c r="H17" s="30">
        <f t="shared" si="0"/>
        <v>534648872</v>
      </c>
      <c r="I17" s="29">
        <f t="shared" si="0"/>
        <v>221079470</v>
      </c>
      <c r="J17" s="31">
        <f t="shared" si="0"/>
        <v>661671118</v>
      </c>
      <c r="K17" s="27">
        <f t="shared" si="0"/>
        <v>-1025315766</v>
      </c>
      <c r="L17" s="28">
        <f t="shared" si="0"/>
        <v>-1080869819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-333721574</v>
      </c>
      <c r="D26" s="19">
        <v>-459056912</v>
      </c>
      <c r="E26" s="20">
        <v>-504286906</v>
      </c>
      <c r="F26" s="21">
        <v>-158412540</v>
      </c>
      <c r="G26" s="19">
        <v>-673016826</v>
      </c>
      <c r="H26" s="20">
        <v>-673016826</v>
      </c>
      <c r="I26" s="22">
        <v>-504982357</v>
      </c>
      <c r="J26" s="23">
        <v>-714483388</v>
      </c>
      <c r="K26" s="19">
        <v>-740912526</v>
      </c>
      <c r="L26" s="20">
        <v>-784319230</v>
      </c>
    </row>
    <row r="27" spans="1:12" ht="12.75">
      <c r="A27" s="25" t="s">
        <v>39</v>
      </c>
      <c r="B27" s="26"/>
      <c r="C27" s="27">
        <f>SUM(C21:C26)</f>
        <v>-333721574</v>
      </c>
      <c r="D27" s="27">
        <f aca="true" t="shared" si="1" ref="D27:L27">SUM(D21:D26)</f>
        <v>-459056912</v>
      </c>
      <c r="E27" s="28">
        <f t="shared" si="1"/>
        <v>-504286906</v>
      </c>
      <c r="F27" s="29">
        <f t="shared" si="1"/>
        <v>-158412540</v>
      </c>
      <c r="G27" s="27">
        <f t="shared" si="1"/>
        <v>-673016826</v>
      </c>
      <c r="H27" s="28">
        <f t="shared" si="1"/>
        <v>-673016826</v>
      </c>
      <c r="I27" s="30">
        <f t="shared" si="1"/>
        <v>-504982357</v>
      </c>
      <c r="J27" s="31">
        <f t="shared" si="1"/>
        <v>-714483388</v>
      </c>
      <c r="K27" s="27">
        <f t="shared" si="1"/>
        <v>-740912526</v>
      </c>
      <c r="L27" s="28">
        <f t="shared" si="1"/>
        <v>-784319230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4967492</v>
      </c>
      <c r="F33" s="21">
        <v>-4967492</v>
      </c>
      <c r="G33" s="39">
        <v>0</v>
      </c>
      <c r="H33" s="40">
        <v>0</v>
      </c>
      <c r="I33" s="42">
        <v>8185896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-3334057</v>
      </c>
      <c r="D35" s="19">
        <v>-726893</v>
      </c>
      <c r="E35" s="20">
        <v>-45096952</v>
      </c>
      <c r="F35" s="21">
        <v>0</v>
      </c>
      <c r="G35" s="19">
        <v>0</v>
      </c>
      <c r="H35" s="20">
        <v>0</v>
      </c>
      <c r="I35" s="22">
        <v>-46196601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-3334057</v>
      </c>
      <c r="D36" s="27">
        <f aca="true" t="shared" si="2" ref="D36:L36">SUM(D31:D35)</f>
        <v>-726893</v>
      </c>
      <c r="E36" s="28">
        <f t="shared" si="2"/>
        <v>-40129460</v>
      </c>
      <c r="F36" s="29">
        <f t="shared" si="2"/>
        <v>-4967492</v>
      </c>
      <c r="G36" s="27">
        <f t="shared" si="2"/>
        <v>0</v>
      </c>
      <c r="H36" s="28">
        <f t="shared" si="2"/>
        <v>0</v>
      </c>
      <c r="I36" s="30">
        <f t="shared" si="2"/>
        <v>-38010705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85089343</v>
      </c>
      <c r="D38" s="33">
        <f aca="true" t="shared" si="3" ref="D38:L38">+D17+D27+D36</f>
        <v>-17365174</v>
      </c>
      <c r="E38" s="34">
        <f t="shared" si="3"/>
        <v>225880670</v>
      </c>
      <c r="F38" s="35">
        <f t="shared" si="3"/>
        <v>-175713224</v>
      </c>
      <c r="G38" s="33">
        <f t="shared" si="3"/>
        <v>-138367954</v>
      </c>
      <c r="H38" s="34">
        <f t="shared" si="3"/>
        <v>-138367954</v>
      </c>
      <c r="I38" s="36">
        <f t="shared" si="3"/>
        <v>-321913592</v>
      </c>
      <c r="J38" s="37">
        <f t="shared" si="3"/>
        <v>-52812270</v>
      </c>
      <c r="K38" s="33">
        <f t="shared" si="3"/>
        <v>-1766228292</v>
      </c>
      <c r="L38" s="34">
        <f t="shared" si="3"/>
        <v>-1865189049</v>
      </c>
    </row>
    <row r="39" spans="1:12" ht="12.75">
      <c r="A39" s="24" t="s">
        <v>47</v>
      </c>
      <c r="B39" s="18" t="s">
        <v>48</v>
      </c>
      <c r="C39" s="33">
        <v>85883698</v>
      </c>
      <c r="D39" s="33">
        <v>170973041</v>
      </c>
      <c r="E39" s="34">
        <v>153601867</v>
      </c>
      <c r="F39" s="35">
        <v>0</v>
      </c>
      <c r="G39" s="33">
        <v>0</v>
      </c>
      <c r="H39" s="34">
        <v>0</v>
      </c>
      <c r="I39" s="36">
        <v>168545276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170973041</v>
      </c>
      <c r="D40" s="45">
        <f aca="true" t="shared" si="4" ref="D40:L40">+D38+D39</f>
        <v>153607867</v>
      </c>
      <c r="E40" s="46">
        <f t="shared" si="4"/>
        <v>379482537</v>
      </c>
      <c r="F40" s="47">
        <f t="shared" si="4"/>
        <v>-175713224</v>
      </c>
      <c r="G40" s="45">
        <f t="shared" si="4"/>
        <v>-138367954</v>
      </c>
      <c r="H40" s="46">
        <f t="shared" si="4"/>
        <v>-138367954</v>
      </c>
      <c r="I40" s="48">
        <f t="shared" si="4"/>
        <v>-153368316</v>
      </c>
      <c r="J40" s="49">
        <f t="shared" si="4"/>
        <v>-52812270</v>
      </c>
      <c r="K40" s="45">
        <f t="shared" si="4"/>
        <v>-1766228292</v>
      </c>
      <c r="L40" s="46">
        <f t="shared" si="4"/>
        <v>-1865189049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13609271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10876575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5905542</v>
      </c>
      <c r="D8" s="19">
        <v>53387551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167864855</v>
      </c>
      <c r="D9" s="19">
        <v>261623232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71731000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1503913</v>
      </c>
      <c r="D11" s="19">
        <v>2071798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-180065913</v>
      </c>
      <c r="D14" s="19">
        <v>-227725540</v>
      </c>
      <c r="E14" s="20">
        <v>-258940651</v>
      </c>
      <c r="F14" s="21">
        <v>-271620427</v>
      </c>
      <c r="G14" s="19">
        <v>-255511871</v>
      </c>
      <c r="H14" s="20">
        <v>-255511871</v>
      </c>
      <c r="I14" s="22">
        <v>-242498458</v>
      </c>
      <c r="J14" s="23">
        <v>-262409104</v>
      </c>
      <c r="K14" s="19">
        <v>-275855320</v>
      </c>
      <c r="L14" s="20">
        <v>-290176383</v>
      </c>
    </row>
    <row r="15" spans="1:12" ht="12.75">
      <c r="A15" s="24" t="s">
        <v>30</v>
      </c>
      <c r="B15" s="18"/>
      <c r="C15" s="19">
        <v>-371500</v>
      </c>
      <c r="D15" s="19">
        <v>-314156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-100000</v>
      </c>
      <c r="G16" s="19">
        <v>-100000</v>
      </c>
      <c r="H16" s="20">
        <v>-100000</v>
      </c>
      <c r="I16" s="22">
        <v>-73220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91053743</v>
      </c>
      <c r="D17" s="27">
        <f aca="true" t="shared" si="0" ref="D17:L17">SUM(D6:D16)</f>
        <v>89042885</v>
      </c>
      <c r="E17" s="28">
        <f t="shared" si="0"/>
        <v>-258940651</v>
      </c>
      <c r="F17" s="29">
        <f t="shared" si="0"/>
        <v>-271720427</v>
      </c>
      <c r="G17" s="27">
        <f t="shared" si="0"/>
        <v>-255611871</v>
      </c>
      <c r="H17" s="30">
        <f t="shared" si="0"/>
        <v>-255611871</v>
      </c>
      <c r="I17" s="29">
        <f t="shared" si="0"/>
        <v>-242571678</v>
      </c>
      <c r="J17" s="31">
        <f t="shared" si="0"/>
        <v>-262409104</v>
      </c>
      <c r="K17" s="27">
        <f t="shared" si="0"/>
        <v>-275855320</v>
      </c>
      <c r="L17" s="28">
        <f t="shared" si="0"/>
        <v>-290176383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-80664366</v>
      </c>
      <c r="D26" s="19">
        <v>-76256179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-80664366</v>
      </c>
      <c r="D27" s="27">
        <f aca="true" t="shared" si="1" ref="D27:L27">SUM(D21:D26)</f>
        <v>-76256179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-560014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-560014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10389377</v>
      </c>
      <c r="D38" s="33">
        <f aca="true" t="shared" si="3" ref="D38:L38">+D17+D27+D36</f>
        <v>12226692</v>
      </c>
      <c r="E38" s="34">
        <f t="shared" si="3"/>
        <v>-258940651</v>
      </c>
      <c r="F38" s="35">
        <f t="shared" si="3"/>
        <v>-271720427</v>
      </c>
      <c r="G38" s="33">
        <f t="shared" si="3"/>
        <v>-255611871</v>
      </c>
      <c r="H38" s="34">
        <f t="shared" si="3"/>
        <v>-255611871</v>
      </c>
      <c r="I38" s="36">
        <f t="shared" si="3"/>
        <v>-242571678</v>
      </c>
      <c r="J38" s="37">
        <f t="shared" si="3"/>
        <v>-262409104</v>
      </c>
      <c r="K38" s="33">
        <f t="shared" si="3"/>
        <v>-275855320</v>
      </c>
      <c r="L38" s="34">
        <f t="shared" si="3"/>
        <v>-290176383</v>
      </c>
    </row>
    <row r="39" spans="1:12" ht="12.75">
      <c r="A39" s="24" t="s">
        <v>47</v>
      </c>
      <c r="B39" s="18" t="s">
        <v>48</v>
      </c>
      <c r="C39" s="33">
        <v>18523131</v>
      </c>
      <c r="D39" s="33">
        <v>28886115</v>
      </c>
      <c r="E39" s="34">
        <v>0</v>
      </c>
      <c r="F39" s="35">
        <v>60384982</v>
      </c>
      <c r="G39" s="33">
        <v>54794725</v>
      </c>
      <c r="H39" s="34">
        <v>54794725</v>
      </c>
      <c r="I39" s="36">
        <v>-677537</v>
      </c>
      <c r="J39" s="37">
        <v>54689033</v>
      </c>
      <c r="K39" s="33">
        <v>57422434</v>
      </c>
      <c r="L39" s="34">
        <v>60292442</v>
      </c>
    </row>
    <row r="40" spans="1:12" ht="12.75">
      <c r="A40" s="43" t="s">
        <v>49</v>
      </c>
      <c r="B40" s="44" t="s">
        <v>48</v>
      </c>
      <c r="C40" s="45">
        <f>+C38+C39</f>
        <v>28912508</v>
      </c>
      <c r="D40" s="45">
        <f aca="true" t="shared" si="4" ref="D40:L40">+D38+D39</f>
        <v>41112807</v>
      </c>
      <c r="E40" s="46">
        <f t="shared" si="4"/>
        <v>-258940651</v>
      </c>
      <c r="F40" s="47">
        <f t="shared" si="4"/>
        <v>-211335445</v>
      </c>
      <c r="G40" s="45">
        <f t="shared" si="4"/>
        <v>-200817146</v>
      </c>
      <c r="H40" s="46">
        <f t="shared" si="4"/>
        <v>-200817146</v>
      </c>
      <c r="I40" s="48">
        <f t="shared" si="4"/>
        <v>-243249215</v>
      </c>
      <c r="J40" s="49">
        <f t="shared" si="4"/>
        <v>-207720071</v>
      </c>
      <c r="K40" s="45">
        <f t="shared" si="4"/>
        <v>-218432886</v>
      </c>
      <c r="L40" s="46">
        <f t="shared" si="4"/>
        <v>-229883941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780293</v>
      </c>
      <c r="D6" s="19">
        <v>13663498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5172874</v>
      </c>
      <c r="D7" s="19">
        <v>9228574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7633837</v>
      </c>
      <c r="D8" s="19">
        <v>21961146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109849688</v>
      </c>
      <c r="D9" s="19">
        <v>152444278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31641895</v>
      </c>
      <c r="D10" s="19">
        <v>19736782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2100559</v>
      </c>
      <c r="D11" s="19">
        <v>2422613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-137549229</v>
      </c>
      <c r="D14" s="19">
        <v>-143400363</v>
      </c>
      <c r="E14" s="20">
        <v>-149369896</v>
      </c>
      <c r="F14" s="21">
        <v>-167518390</v>
      </c>
      <c r="G14" s="19">
        <v>-188321342</v>
      </c>
      <c r="H14" s="20">
        <v>-188321342</v>
      </c>
      <c r="I14" s="22">
        <v>-174875276</v>
      </c>
      <c r="J14" s="23">
        <v>-189796232</v>
      </c>
      <c r="K14" s="19">
        <v>-196649453</v>
      </c>
      <c r="L14" s="20">
        <v>-207312734</v>
      </c>
    </row>
    <row r="15" spans="1:12" ht="12.75">
      <c r="A15" s="24" t="s">
        <v>30</v>
      </c>
      <c r="B15" s="18"/>
      <c r="C15" s="19">
        <v>-890826</v>
      </c>
      <c r="D15" s="19">
        <v>0</v>
      </c>
      <c r="E15" s="20">
        <v>-1191477</v>
      </c>
      <c r="F15" s="21">
        <v>-1184232</v>
      </c>
      <c r="G15" s="19">
        <v>-1184232</v>
      </c>
      <c r="H15" s="20">
        <v>-1184232</v>
      </c>
      <c r="I15" s="22">
        <v>-1154598</v>
      </c>
      <c r="J15" s="23">
        <v>-1255286</v>
      </c>
      <c r="K15" s="19">
        <v>-1330603</v>
      </c>
      <c r="L15" s="20">
        <v>-1402456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18739091</v>
      </c>
      <c r="D17" s="27">
        <f aca="true" t="shared" si="0" ref="D17:L17">SUM(D6:D16)</f>
        <v>76056528</v>
      </c>
      <c r="E17" s="28">
        <f t="shared" si="0"/>
        <v>-150561373</v>
      </c>
      <c r="F17" s="29">
        <f t="shared" si="0"/>
        <v>-168702622</v>
      </c>
      <c r="G17" s="27">
        <f t="shared" si="0"/>
        <v>-189505574</v>
      </c>
      <c r="H17" s="30">
        <f t="shared" si="0"/>
        <v>-189505574</v>
      </c>
      <c r="I17" s="29">
        <f t="shared" si="0"/>
        <v>-176029874</v>
      </c>
      <c r="J17" s="31">
        <f t="shared" si="0"/>
        <v>-191051518</v>
      </c>
      <c r="K17" s="27">
        <f t="shared" si="0"/>
        <v>-197980056</v>
      </c>
      <c r="L17" s="28">
        <f t="shared" si="0"/>
        <v>-208715190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-27042254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10961274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14101374</v>
      </c>
      <c r="D26" s="19">
        <v>-40350587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14101374</v>
      </c>
      <c r="D27" s="27">
        <f aca="true" t="shared" si="1" ref="D27:L27">SUM(D21:D26)</f>
        <v>-56431567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-537902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547816</v>
      </c>
      <c r="E33" s="20">
        <v>1077</v>
      </c>
      <c r="F33" s="21">
        <v>527273</v>
      </c>
      <c r="G33" s="39">
        <v>0</v>
      </c>
      <c r="H33" s="40">
        <v>0</v>
      </c>
      <c r="I33" s="42">
        <v>-527750</v>
      </c>
      <c r="J33" s="23">
        <v>60300</v>
      </c>
      <c r="K33" s="19">
        <v>21600</v>
      </c>
      <c r="L33" s="20">
        <v>21600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97707</v>
      </c>
      <c r="F35" s="21">
        <v>-294221</v>
      </c>
      <c r="G35" s="19">
        <v>-494221</v>
      </c>
      <c r="H35" s="20">
        <v>-494221</v>
      </c>
      <c r="I35" s="22">
        <v>-251676</v>
      </c>
      <c r="J35" s="23">
        <v>-294221</v>
      </c>
      <c r="K35" s="19">
        <v>-294221</v>
      </c>
      <c r="L35" s="20">
        <v>-294221</v>
      </c>
    </row>
    <row r="36" spans="1:12" ht="12.75">
      <c r="A36" s="25" t="s">
        <v>45</v>
      </c>
      <c r="B36" s="26"/>
      <c r="C36" s="27">
        <f>SUM(C31:C35)</f>
        <v>-537902</v>
      </c>
      <c r="D36" s="27">
        <f aca="true" t="shared" si="2" ref="D36:L36">SUM(D31:D35)</f>
        <v>547816</v>
      </c>
      <c r="E36" s="28">
        <f t="shared" si="2"/>
        <v>98784</v>
      </c>
      <c r="F36" s="29">
        <f t="shared" si="2"/>
        <v>233052</v>
      </c>
      <c r="G36" s="27">
        <f t="shared" si="2"/>
        <v>-494221</v>
      </c>
      <c r="H36" s="28">
        <f t="shared" si="2"/>
        <v>-494221</v>
      </c>
      <c r="I36" s="30">
        <f t="shared" si="2"/>
        <v>-779426</v>
      </c>
      <c r="J36" s="31">
        <f t="shared" si="2"/>
        <v>-233921</v>
      </c>
      <c r="K36" s="27">
        <f t="shared" si="2"/>
        <v>-272621</v>
      </c>
      <c r="L36" s="28">
        <f t="shared" si="2"/>
        <v>-272621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32302563</v>
      </c>
      <c r="D38" s="33">
        <f aca="true" t="shared" si="3" ref="D38:L38">+D17+D27+D36</f>
        <v>20172777</v>
      </c>
      <c r="E38" s="34">
        <f t="shared" si="3"/>
        <v>-150462589</v>
      </c>
      <c r="F38" s="35">
        <f t="shared" si="3"/>
        <v>-168469570</v>
      </c>
      <c r="G38" s="33">
        <f t="shared" si="3"/>
        <v>-189999795</v>
      </c>
      <c r="H38" s="34">
        <f t="shared" si="3"/>
        <v>-189999795</v>
      </c>
      <c r="I38" s="36">
        <f t="shared" si="3"/>
        <v>-176809300</v>
      </c>
      <c r="J38" s="37">
        <f t="shared" si="3"/>
        <v>-191285439</v>
      </c>
      <c r="K38" s="33">
        <f t="shared" si="3"/>
        <v>-198252677</v>
      </c>
      <c r="L38" s="34">
        <f t="shared" si="3"/>
        <v>-208987811</v>
      </c>
    </row>
    <row r="39" spans="1:12" ht="12.75">
      <c r="A39" s="24" t="s">
        <v>47</v>
      </c>
      <c r="B39" s="18" t="s">
        <v>48</v>
      </c>
      <c r="C39" s="33">
        <v>31334559</v>
      </c>
      <c r="D39" s="33">
        <v>35434325</v>
      </c>
      <c r="E39" s="34">
        <v>0</v>
      </c>
      <c r="F39" s="35">
        <v>10204200</v>
      </c>
      <c r="G39" s="33">
        <v>10204200</v>
      </c>
      <c r="H39" s="34">
        <v>10204200</v>
      </c>
      <c r="I39" s="36">
        <v>3342</v>
      </c>
      <c r="J39" s="37">
        <v>14330932</v>
      </c>
      <c r="K39" s="33">
        <v>16651264</v>
      </c>
      <c r="L39" s="34">
        <v>18490175</v>
      </c>
    </row>
    <row r="40" spans="1:12" ht="12.75">
      <c r="A40" s="43" t="s">
        <v>49</v>
      </c>
      <c r="B40" s="44" t="s">
        <v>48</v>
      </c>
      <c r="C40" s="45">
        <f>+C38+C39</f>
        <v>63637122</v>
      </c>
      <c r="D40" s="45">
        <f aca="true" t="shared" si="4" ref="D40:L40">+D38+D39</f>
        <v>55607102</v>
      </c>
      <c r="E40" s="46">
        <f t="shared" si="4"/>
        <v>-150462589</v>
      </c>
      <c r="F40" s="47">
        <f t="shared" si="4"/>
        <v>-158265370</v>
      </c>
      <c r="G40" s="45">
        <f t="shared" si="4"/>
        <v>-179795595</v>
      </c>
      <c r="H40" s="46">
        <f t="shared" si="4"/>
        <v>-179795595</v>
      </c>
      <c r="I40" s="48">
        <f t="shared" si="4"/>
        <v>-176805958</v>
      </c>
      <c r="J40" s="49">
        <f t="shared" si="4"/>
        <v>-176954507</v>
      </c>
      <c r="K40" s="45">
        <f t="shared" si="4"/>
        <v>-181601413</v>
      </c>
      <c r="L40" s="46">
        <f t="shared" si="4"/>
        <v>-190497636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281023721</v>
      </c>
      <c r="D6" s="19">
        <v>299935076</v>
      </c>
      <c r="E6" s="20">
        <v>0</v>
      </c>
      <c r="F6" s="21">
        <v>406105920</v>
      </c>
      <c r="G6" s="19">
        <v>376439920</v>
      </c>
      <c r="H6" s="20">
        <v>376439920</v>
      </c>
      <c r="I6" s="22">
        <v>38005687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1061761517</v>
      </c>
      <c r="D7" s="19">
        <v>1207106651</v>
      </c>
      <c r="E7" s="20">
        <v>0</v>
      </c>
      <c r="F7" s="21">
        <v>1366983000</v>
      </c>
      <c r="G7" s="19">
        <v>1758284496</v>
      </c>
      <c r="H7" s="20">
        <v>1758284496</v>
      </c>
      <c r="I7" s="22">
        <v>253725506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122698605</v>
      </c>
      <c r="D8" s="19">
        <v>223247569</v>
      </c>
      <c r="E8" s="20">
        <v>0</v>
      </c>
      <c r="F8" s="21">
        <v>650885569</v>
      </c>
      <c r="G8" s="19">
        <v>239607300</v>
      </c>
      <c r="H8" s="20">
        <v>239607300</v>
      </c>
      <c r="I8" s="22">
        <v>39781723</v>
      </c>
      <c r="J8" s="23">
        <v>396631620</v>
      </c>
      <c r="K8" s="19">
        <v>320560644</v>
      </c>
      <c r="L8" s="20">
        <v>345918624</v>
      </c>
    </row>
    <row r="9" spans="1:12" ht="12.75">
      <c r="A9" s="24" t="s">
        <v>23</v>
      </c>
      <c r="B9" s="18" t="s">
        <v>24</v>
      </c>
      <c r="C9" s="19">
        <v>471626000</v>
      </c>
      <c r="D9" s="19">
        <v>793516083</v>
      </c>
      <c r="E9" s="20">
        <v>0</v>
      </c>
      <c r="F9" s="21">
        <v>1008780000</v>
      </c>
      <c r="G9" s="19">
        <v>949369000</v>
      </c>
      <c r="H9" s="20">
        <v>949369000</v>
      </c>
      <c r="I9" s="22">
        <v>203471</v>
      </c>
      <c r="J9" s="23">
        <v>1039367004</v>
      </c>
      <c r="K9" s="19">
        <v>1149693000</v>
      </c>
      <c r="L9" s="20">
        <v>1228909632</v>
      </c>
    </row>
    <row r="10" spans="1:12" ht="12.75">
      <c r="A10" s="24" t="s">
        <v>25</v>
      </c>
      <c r="B10" s="18" t="s">
        <v>24</v>
      </c>
      <c r="C10" s="19">
        <v>465588000</v>
      </c>
      <c r="D10" s="19">
        <v>548523447</v>
      </c>
      <c r="E10" s="20">
        <v>0</v>
      </c>
      <c r="F10" s="21">
        <v>639183000</v>
      </c>
      <c r="G10" s="19">
        <v>780018504</v>
      </c>
      <c r="H10" s="20">
        <v>780018504</v>
      </c>
      <c r="I10" s="22">
        <v>1871</v>
      </c>
      <c r="J10" s="23">
        <v>1267135992</v>
      </c>
      <c r="K10" s="19">
        <v>1266052008</v>
      </c>
      <c r="L10" s="20">
        <v>975844356</v>
      </c>
    </row>
    <row r="11" spans="1:12" ht="12.75">
      <c r="A11" s="24" t="s">
        <v>26</v>
      </c>
      <c r="B11" s="18"/>
      <c r="C11" s="19">
        <v>27592762</v>
      </c>
      <c r="D11" s="19">
        <v>34088470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113718000</v>
      </c>
      <c r="K11" s="19">
        <v>120541008</v>
      </c>
      <c r="L11" s="20">
        <v>127774008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-2140798177</v>
      </c>
      <c r="D14" s="19">
        <v>-2125322567</v>
      </c>
      <c r="E14" s="20">
        <v>-841620121</v>
      </c>
      <c r="F14" s="21">
        <v>-2804689000</v>
      </c>
      <c r="G14" s="19">
        <v>-2922349500</v>
      </c>
      <c r="H14" s="20">
        <v>-2922349500</v>
      </c>
      <c r="I14" s="22">
        <v>-2838980905</v>
      </c>
      <c r="J14" s="23">
        <v>-3016308516</v>
      </c>
      <c r="K14" s="19">
        <v>-3195708844</v>
      </c>
      <c r="L14" s="20">
        <v>-3421786560</v>
      </c>
    </row>
    <row r="15" spans="1:12" ht="12.75">
      <c r="A15" s="24" t="s">
        <v>30</v>
      </c>
      <c r="B15" s="18"/>
      <c r="C15" s="19">
        <v>-34579938</v>
      </c>
      <c r="D15" s="19">
        <v>-22139291</v>
      </c>
      <c r="E15" s="20">
        <v>-3141398</v>
      </c>
      <c r="F15" s="21">
        <v>-107500000</v>
      </c>
      <c r="G15" s="19">
        <v>-82500000</v>
      </c>
      <c r="H15" s="20">
        <v>-82500000</v>
      </c>
      <c r="I15" s="22">
        <v>-62780466</v>
      </c>
      <c r="J15" s="23">
        <v>-85122000</v>
      </c>
      <c r="K15" s="19">
        <v>-114555996</v>
      </c>
      <c r="L15" s="20">
        <v>-116823996</v>
      </c>
    </row>
    <row r="16" spans="1:12" ht="12.75">
      <c r="A16" s="24" t="s">
        <v>31</v>
      </c>
      <c r="B16" s="18" t="s">
        <v>24</v>
      </c>
      <c r="C16" s="19">
        <v>-17180000</v>
      </c>
      <c r="D16" s="19">
        <v>-15020000</v>
      </c>
      <c r="E16" s="20">
        <v>0</v>
      </c>
      <c r="F16" s="21">
        <v>-11500000</v>
      </c>
      <c r="G16" s="19">
        <v>-11500000</v>
      </c>
      <c r="H16" s="20">
        <v>-11500000</v>
      </c>
      <c r="I16" s="22">
        <v>-8420000</v>
      </c>
      <c r="J16" s="23">
        <v>-11500008</v>
      </c>
      <c r="K16" s="19">
        <v>-11500008</v>
      </c>
      <c r="L16" s="20">
        <v>-11500008</v>
      </c>
    </row>
    <row r="17" spans="1:12" ht="12.75">
      <c r="A17" s="25" t="s">
        <v>32</v>
      </c>
      <c r="B17" s="26"/>
      <c r="C17" s="27">
        <f>SUM(C6:C16)</f>
        <v>237732490</v>
      </c>
      <c r="D17" s="27">
        <f aca="true" t="shared" si="0" ref="D17:L17">SUM(D6:D16)</f>
        <v>943935438</v>
      </c>
      <c r="E17" s="28">
        <f t="shared" si="0"/>
        <v>-844761519</v>
      </c>
      <c r="F17" s="29">
        <f t="shared" si="0"/>
        <v>1148248489</v>
      </c>
      <c r="G17" s="27">
        <f t="shared" si="0"/>
        <v>1087369720</v>
      </c>
      <c r="H17" s="30">
        <f t="shared" si="0"/>
        <v>1087369720</v>
      </c>
      <c r="I17" s="29">
        <f t="shared" si="0"/>
        <v>-2578463113</v>
      </c>
      <c r="J17" s="31">
        <f t="shared" si="0"/>
        <v>-296077908</v>
      </c>
      <c r="K17" s="27">
        <f t="shared" si="0"/>
        <v>-464918188</v>
      </c>
      <c r="L17" s="28">
        <f t="shared" si="0"/>
        <v>-871663944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20401953</v>
      </c>
      <c r="E21" s="20">
        <v>0</v>
      </c>
      <c r="F21" s="38">
        <v>26360000</v>
      </c>
      <c r="G21" s="39">
        <v>26360000</v>
      </c>
      <c r="H21" s="40">
        <v>26360000</v>
      </c>
      <c r="I21" s="22">
        <v>10900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5878029</v>
      </c>
      <c r="D23" s="19">
        <v>2804009</v>
      </c>
      <c r="E23" s="20">
        <v>0</v>
      </c>
      <c r="F23" s="38">
        <v>0</v>
      </c>
      <c r="G23" s="39">
        <v>0</v>
      </c>
      <c r="H23" s="40">
        <v>0</v>
      </c>
      <c r="I23" s="22">
        <v>-144352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-189578069</v>
      </c>
      <c r="E24" s="20">
        <v>0</v>
      </c>
      <c r="F24" s="21">
        <v>-373299255</v>
      </c>
      <c r="G24" s="19">
        <v>373299255</v>
      </c>
      <c r="H24" s="20">
        <v>373299255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-486900140</v>
      </c>
      <c r="D26" s="19">
        <v>-777524797</v>
      </c>
      <c r="E26" s="20">
        <v>0</v>
      </c>
      <c r="F26" s="21">
        <v>-1853170590</v>
      </c>
      <c r="G26" s="19">
        <v>-1645770000</v>
      </c>
      <c r="H26" s="20">
        <v>-1645770000</v>
      </c>
      <c r="I26" s="22">
        <v>-273270875</v>
      </c>
      <c r="J26" s="23">
        <v>-1889186104</v>
      </c>
      <c r="K26" s="19">
        <v>-1584862224</v>
      </c>
      <c r="L26" s="20">
        <v>-1301637120</v>
      </c>
    </row>
    <row r="27" spans="1:12" ht="12.75">
      <c r="A27" s="25" t="s">
        <v>39</v>
      </c>
      <c r="B27" s="26"/>
      <c r="C27" s="27">
        <f>SUM(C21:C26)</f>
        <v>-481022111</v>
      </c>
      <c r="D27" s="27">
        <f aca="true" t="shared" si="1" ref="D27:L27">SUM(D21:D26)</f>
        <v>-943896904</v>
      </c>
      <c r="E27" s="28">
        <f t="shared" si="1"/>
        <v>0</v>
      </c>
      <c r="F27" s="29">
        <f t="shared" si="1"/>
        <v>-2200109845</v>
      </c>
      <c r="G27" s="27">
        <f t="shared" si="1"/>
        <v>-1246110745</v>
      </c>
      <c r="H27" s="28">
        <f t="shared" si="1"/>
        <v>-1246110745</v>
      </c>
      <c r="I27" s="30">
        <f t="shared" si="1"/>
        <v>-273404327</v>
      </c>
      <c r="J27" s="31">
        <f t="shared" si="1"/>
        <v>-1889186104</v>
      </c>
      <c r="K27" s="27">
        <f t="shared" si="1"/>
        <v>-1584862224</v>
      </c>
      <c r="L27" s="28">
        <f t="shared" si="1"/>
        <v>-1301637120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42800000</v>
      </c>
      <c r="D32" s="19">
        <v>175689251</v>
      </c>
      <c r="E32" s="20">
        <v>0</v>
      </c>
      <c r="F32" s="21">
        <v>830000000</v>
      </c>
      <c r="G32" s="19">
        <v>830000000</v>
      </c>
      <c r="H32" s="20">
        <v>830000000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1251244</v>
      </c>
      <c r="D33" s="19">
        <v>2089465</v>
      </c>
      <c r="E33" s="20">
        <v>114340704</v>
      </c>
      <c r="F33" s="21">
        <v>-42340704</v>
      </c>
      <c r="G33" s="39">
        <v>0</v>
      </c>
      <c r="H33" s="40">
        <v>0</v>
      </c>
      <c r="I33" s="42">
        <v>1825770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-37400816</v>
      </c>
      <c r="D35" s="19">
        <v>-166303889</v>
      </c>
      <c r="E35" s="20">
        <v>0</v>
      </c>
      <c r="F35" s="21">
        <v>-66812000</v>
      </c>
      <c r="G35" s="19">
        <v>-147812000</v>
      </c>
      <c r="H35" s="20">
        <v>-147812000</v>
      </c>
      <c r="I35" s="22">
        <v>-1906532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6650428</v>
      </c>
      <c r="D36" s="27">
        <f aca="true" t="shared" si="2" ref="D36:L36">SUM(D31:D35)</f>
        <v>11474827</v>
      </c>
      <c r="E36" s="28">
        <f t="shared" si="2"/>
        <v>114340704</v>
      </c>
      <c r="F36" s="29">
        <f t="shared" si="2"/>
        <v>720847296</v>
      </c>
      <c r="G36" s="27">
        <f t="shared" si="2"/>
        <v>682188000</v>
      </c>
      <c r="H36" s="28">
        <f t="shared" si="2"/>
        <v>682188000</v>
      </c>
      <c r="I36" s="30">
        <f t="shared" si="2"/>
        <v>-80762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-236639193</v>
      </c>
      <c r="D38" s="33">
        <f aca="true" t="shared" si="3" ref="D38:L38">+D17+D27+D36</f>
        <v>11513361</v>
      </c>
      <c r="E38" s="34">
        <f t="shared" si="3"/>
        <v>-730420815</v>
      </c>
      <c r="F38" s="35">
        <f t="shared" si="3"/>
        <v>-331014060</v>
      </c>
      <c r="G38" s="33">
        <f t="shared" si="3"/>
        <v>523446975</v>
      </c>
      <c r="H38" s="34">
        <f t="shared" si="3"/>
        <v>523446975</v>
      </c>
      <c r="I38" s="36">
        <f t="shared" si="3"/>
        <v>-2851948202</v>
      </c>
      <c r="J38" s="37">
        <f t="shared" si="3"/>
        <v>-2185264012</v>
      </c>
      <c r="K38" s="33">
        <f t="shared" si="3"/>
        <v>-2049780412</v>
      </c>
      <c r="L38" s="34">
        <f t="shared" si="3"/>
        <v>-2173301064</v>
      </c>
    </row>
    <row r="39" spans="1:12" ht="12.75">
      <c r="A39" s="24" t="s">
        <v>47</v>
      </c>
      <c r="B39" s="18" t="s">
        <v>48</v>
      </c>
      <c r="C39" s="33">
        <v>322864242</v>
      </c>
      <c r="D39" s="33">
        <v>88257390</v>
      </c>
      <c r="E39" s="34">
        <v>0</v>
      </c>
      <c r="F39" s="35">
        <v>18012920</v>
      </c>
      <c r="G39" s="33">
        <v>2017804</v>
      </c>
      <c r="H39" s="34">
        <v>2017804</v>
      </c>
      <c r="I39" s="36">
        <v>114433442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86225049</v>
      </c>
      <c r="D40" s="45">
        <f aca="true" t="shared" si="4" ref="D40:L40">+D38+D39</f>
        <v>99770751</v>
      </c>
      <c r="E40" s="46">
        <f t="shared" si="4"/>
        <v>-730420815</v>
      </c>
      <c r="F40" s="47">
        <f t="shared" si="4"/>
        <v>-313001140</v>
      </c>
      <c r="G40" s="45">
        <f t="shared" si="4"/>
        <v>525464779</v>
      </c>
      <c r="H40" s="46">
        <f t="shared" si="4"/>
        <v>525464779</v>
      </c>
      <c r="I40" s="48">
        <f t="shared" si="4"/>
        <v>-2737514760</v>
      </c>
      <c r="J40" s="49">
        <f t="shared" si="4"/>
        <v>-2185264012</v>
      </c>
      <c r="K40" s="45">
        <f t="shared" si="4"/>
        <v>-2049780412</v>
      </c>
      <c r="L40" s="46">
        <f t="shared" si="4"/>
        <v>-2173301064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6390600</v>
      </c>
      <c r="D6" s="19">
        <v>2422991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2262481</v>
      </c>
      <c r="D7" s="19">
        <v>4772874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11974371</v>
      </c>
      <c r="D8" s="19">
        <v>2038663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208884513</v>
      </c>
      <c r="D9" s="19">
        <v>204614761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62128000</v>
      </c>
      <c r="D10" s="19">
        <v>36699345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25303897</v>
      </c>
      <c r="D11" s="19">
        <v>26778009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-166973487</v>
      </c>
      <c r="D14" s="19">
        <v>-257632119</v>
      </c>
      <c r="E14" s="20">
        <v>-27353936</v>
      </c>
      <c r="F14" s="21">
        <v>-293475206</v>
      </c>
      <c r="G14" s="19">
        <v>-200993713</v>
      </c>
      <c r="H14" s="20">
        <v>-200993713</v>
      </c>
      <c r="I14" s="22">
        <v>-155916594</v>
      </c>
      <c r="J14" s="23">
        <v>-233636863</v>
      </c>
      <c r="K14" s="19">
        <v>-247920552</v>
      </c>
      <c r="L14" s="20">
        <v>-266854574</v>
      </c>
    </row>
    <row r="15" spans="1:12" ht="12.75">
      <c r="A15" s="24" t="s">
        <v>30</v>
      </c>
      <c r="B15" s="18"/>
      <c r="C15" s="19">
        <v>-81041</v>
      </c>
      <c r="D15" s="19">
        <v>-201278</v>
      </c>
      <c r="E15" s="20">
        <v>-2312</v>
      </c>
      <c r="F15" s="21">
        <v>-150000</v>
      </c>
      <c r="G15" s="19">
        <v>-150000</v>
      </c>
      <c r="H15" s="20">
        <v>-150000</v>
      </c>
      <c r="I15" s="22">
        <v>0</v>
      </c>
      <c r="J15" s="23">
        <v>-135001</v>
      </c>
      <c r="K15" s="19">
        <v>-142290</v>
      </c>
      <c r="L15" s="20">
        <v>-149975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149889334</v>
      </c>
      <c r="D17" s="27">
        <f aca="true" t="shared" si="0" ref="D17:L17">SUM(D6:D16)</f>
        <v>19493246</v>
      </c>
      <c r="E17" s="28">
        <f t="shared" si="0"/>
        <v>-27356248</v>
      </c>
      <c r="F17" s="29">
        <f t="shared" si="0"/>
        <v>-293625206</v>
      </c>
      <c r="G17" s="27">
        <f t="shared" si="0"/>
        <v>-201143713</v>
      </c>
      <c r="H17" s="30">
        <f t="shared" si="0"/>
        <v>-201143713</v>
      </c>
      <c r="I17" s="29">
        <f t="shared" si="0"/>
        <v>-155916594</v>
      </c>
      <c r="J17" s="31">
        <f t="shared" si="0"/>
        <v>-233771864</v>
      </c>
      <c r="K17" s="27">
        <f t="shared" si="0"/>
        <v>-248062842</v>
      </c>
      <c r="L17" s="28">
        <f t="shared" si="0"/>
        <v>-267004549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1490</v>
      </c>
      <c r="D21" s="19">
        <v>1310618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-1677564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21224272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-153000000</v>
      </c>
      <c r="K24" s="19">
        <v>0</v>
      </c>
      <c r="L24" s="20">
        <v>-5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-85083248</v>
      </c>
      <c r="D26" s="19">
        <v>-89510829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-86759322</v>
      </c>
      <c r="D27" s="27">
        <f aca="true" t="shared" si="1" ref="D27:L27">SUM(D21:D26)</f>
        <v>-88200211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21224272</v>
      </c>
      <c r="J27" s="31">
        <f t="shared" si="1"/>
        <v>-153000000</v>
      </c>
      <c r="K27" s="27">
        <f t="shared" si="1"/>
        <v>0</v>
      </c>
      <c r="L27" s="28">
        <f t="shared" si="1"/>
        <v>-5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-333897</v>
      </c>
      <c r="D32" s="19">
        <v>-483169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-10685384</v>
      </c>
      <c r="F33" s="21">
        <v>10621384</v>
      </c>
      <c r="G33" s="39">
        <v>0</v>
      </c>
      <c r="H33" s="40">
        <v>0</v>
      </c>
      <c r="I33" s="42">
        <v>-1802239</v>
      </c>
      <c r="J33" s="23">
        <v>2065783</v>
      </c>
      <c r="K33" s="19">
        <v>0</v>
      </c>
      <c r="L33" s="20">
        <v>108107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44882</v>
      </c>
      <c r="F35" s="21">
        <v>561467</v>
      </c>
      <c r="G35" s="19">
        <v>561467</v>
      </c>
      <c r="H35" s="20">
        <v>561467</v>
      </c>
      <c r="I35" s="22">
        <v>128610</v>
      </c>
      <c r="J35" s="23">
        <v>-250521</v>
      </c>
      <c r="K35" s="19">
        <v>-250521</v>
      </c>
      <c r="L35" s="20">
        <v>-264049</v>
      </c>
    </row>
    <row r="36" spans="1:12" ht="12.75">
      <c r="A36" s="25" t="s">
        <v>45</v>
      </c>
      <c r="B36" s="26"/>
      <c r="C36" s="27">
        <f>SUM(C31:C35)</f>
        <v>-333897</v>
      </c>
      <c r="D36" s="27">
        <f aca="true" t="shared" si="2" ref="D36:L36">SUM(D31:D35)</f>
        <v>-483169</v>
      </c>
      <c r="E36" s="28">
        <f t="shared" si="2"/>
        <v>-10640502</v>
      </c>
      <c r="F36" s="29">
        <f t="shared" si="2"/>
        <v>11182851</v>
      </c>
      <c r="G36" s="27">
        <f t="shared" si="2"/>
        <v>561467</v>
      </c>
      <c r="H36" s="28">
        <f t="shared" si="2"/>
        <v>561467</v>
      </c>
      <c r="I36" s="30">
        <f t="shared" si="2"/>
        <v>-1673629</v>
      </c>
      <c r="J36" s="31">
        <f t="shared" si="2"/>
        <v>1815262</v>
      </c>
      <c r="K36" s="27">
        <f t="shared" si="2"/>
        <v>-250521</v>
      </c>
      <c r="L36" s="28">
        <f t="shared" si="2"/>
        <v>-155942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62796115</v>
      </c>
      <c r="D38" s="33">
        <f aca="true" t="shared" si="3" ref="D38:L38">+D17+D27+D36</f>
        <v>-69190134</v>
      </c>
      <c r="E38" s="34">
        <f t="shared" si="3"/>
        <v>-37996750</v>
      </c>
      <c r="F38" s="35">
        <f t="shared" si="3"/>
        <v>-282442355</v>
      </c>
      <c r="G38" s="33">
        <f t="shared" si="3"/>
        <v>-200582246</v>
      </c>
      <c r="H38" s="34">
        <f t="shared" si="3"/>
        <v>-200582246</v>
      </c>
      <c r="I38" s="36">
        <f t="shared" si="3"/>
        <v>-136365951</v>
      </c>
      <c r="J38" s="37">
        <f t="shared" si="3"/>
        <v>-384956602</v>
      </c>
      <c r="K38" s="33">
        <f t="shared" si="3"/>
        <v>-248313363</v>
      </c>
      <c r="L38" s="34">
        <f t="shared" si="3"/>
        <v>-267160496</v>
      </c>
    </row>
    <row r="39" spans="1:12" ht="12.75">
      <c r="A39" s="24" t="s">
        <v>47</v>
      </c>
      <c r="B39" s="18" t="s">
        <v>48</v>
      </c>
      <c r="C39" s="33">
        <v>193806974</v>
      </c>
      <c r="D39" s="33">
        <v>256603088</v>
      </c>
      <c r="E39" s="34">
        <v>0</v>
      </c>
      <c r="F39" s="35">
        <v>203000000</v>
      </c>
      <c r="G39" s="33">
        <v>103000000</v>
      </c>
      <c r="H39" s="34">
        <v>103000000</v>
      </c>
      <c r="I39" s="36">
        <v>0</v>
      </c>
      <c r="J39" s="37">
        <v>62000000</v>
      </c>
      <c r="K39" s="33">
        <v>65348000</v>
      </c>
      <c r="L39" s="34">
        <v>68876797</v>
      </c>
    </row>
    <row r="40" spans="1:12" ht="12.75">
      <c r="A40" s="43" t="s">
        <v>49</v>
      </c>
      <c r="B40" s="44" t="s">
        <v>48</v>
      </c>
      <c r="C40" s="45">
        <f>+C38+C39</f>
        <v>256603089</v>
      </c>
      <c r="D40" s="45">
        <f aca="true" t="shared" si="4" ref="D40:L40">+D38+D39</f>
        <v>187412954</v>
      </c>
      <c r="E40" s="46">
        <f t="shared" si="4"/>
        <v>-37996750</v>
      </c>
      <c r="F40" s="47">
        <f t="shared" si="4"/>
        <v>-79442355</v>
      </c>
      <c r="G40" s="45">
        <f t="shared" si="4"/>
        <v>-97582246</v>
      </c>
      <c r="H40" s="46">
        <f t="shared" si="4"/>
        <v>-97582246</v>
      </c>
      <c r="I40" s="48">
        <f t="shared" si="4"/>
        <v>-136365951</v>
      </c>
      <c r="J40" s="49">
        <f t="shared" si="4"/>
        <v>-322956602</v>
      </c>
      <c r="K40" s="45">
        <f t="shared" si="4"/>
        <v>-182965363</v>
      </c>
      <c r="L40" s="46">
        <f t="shared" si="4"/>
        <v>-198283699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20653183</v>
      </c>
      <c r="D7" s="19">
        <v>20031276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1739266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68027000</v>
      </c>
      <c r="K8" s="19">
        <v>72109000</v>
      </c>
      <c r="L8" s="20">
        <v>76436000</v>
      </c>
    </row>
    <row r="9" spans="1:12" ht="12.75">
      <c r="A9" s="24" t="s">
        <v>23</v>
      </c>
      <c r="B9" s="18" t="s">
        <v>24</v>
      </c>
      <c r="C9" s="19">
        <v>430985289</v>
      </c>
      <c r="D9" s="19">
        <v>585144311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370799711</v>
      </c>
      <c r="D10" s="19">
        <v>314468689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25097428</v>
      </c>
      <c r="D11" s="19">
        <v>33205864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-463470384</v>
      </c>
      <c r="D14" s="19">
        <v>-557123700</v>
      </c>
      <c r="E14" s="20">
        <v>-558610098</v>
      </c>
      <c r="F14" s="21">
        <v>-663164000</v>
      </c>
      <c r="G14" s="19">
        <v>-648554003</v>
      </c>
      <c r="H14" s="20">
        <v>-648554003</v>
      </c>
      <c r="I14" s="22">
        <v>-586944542</v>
      </c>
      <c r="J14" s="23">
        <v>-710833000</v>
      </c>
      <c r="K14" s="19">
        <v>-756457000</v>
      </c>
      <c r="L14" s="20">
        <v>-826251000</v>
      </c>
    </row>
    <row r="15" spans="1:12" ht="12.75">
      <c r="A15" s="24" t="s">
        <v>30</v>
      </c>
      <c r="B15" s="18"/>
      <c r="C15" s="19">
        <v>-273334</v>
      </c>
      <c r="D15" s="19">
        <v>-912628</v>
      </c>
      <c r="E15" s="20">
        <v>-473782</v>
      </c>
      <c r="F15" s="21">
        <v>-470000</v>
      </c>
      <c r="G15" s="19">
        <v>-470000</v>
      </c>
      <c r="H15" s="20">
        <v>-470000</v>
      </c>
      <c r="I15" s="22">
        <v>-298878</v>
      </c>
      <c r="J15" s="23">
        <v>-470000</v>
      </c>
      <c r="K15" s="19">
        <v>-470000</v>
      </c>
      <c r="L15" s="20">
        <v>-470000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385531159</v>
      </c>
      <c r="D17" s="27">
        <f aca="true" t="shared" si="0" ref="D17:L17">SUM(D6:D16)</f>
        <v>394813812</v>
      </c>
      <c r="E17" s="28">
        <f t="shared" si="0"/>
        <v>-559083880</v>
      </c>
      <c r="F17" s="29">
        <f t="shared" si="0"/>
        <v>-663634000</v>
      </c>
      <c r="G17" s="27">
        <f t="shared" si="0"/>
        <v>-649024003</v>
      </c>
      <c r="H17" s="30">
        <f t="shared" si="0"/>
        <v>-649024003</v>
      </c>
      <c r="I17" s="29">
        <f t="shared" si="0"/>
        <v>-587243420</v>
      </c>
      <c r="J17" s="31">
        <f t="shared" si="0"/>
        <v>-643276000</v>
      </c>
      <c r="K17" s="27">
        <f t="shared" si="0"/>
        <v>-684818000</v>
      </c>
      <c r="L17" s="28">
        <f t="shared" si="0"/>
        <v>-750285000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261424</v>
      </c>
      <c r="D21" s="19">
        <v>384995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-416881776</v>
      </c>
      <c r="D26" s="19">
        <v>-342637570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-416620352</v>
      </c>
      <c r="D27" s="27">
        <f aca="true" t="shared" si="1" ref="D27:L27">SUM(D21:D26)</f>
        <v>-342252575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-1684941</v>
      </c>
      <c r="D35" s="19">
        <v>-1449625</v>
      </c>
      <c r="E35" s="20">
        <v>-1899396</v>
      </c>
      <c r="F35" s="21">
        <v>0</v>
      </c>
      <c r="G35" s="19">
        <v>-1899395</v>
      </c>
      <c r="H35" s="20">
        <v>-1899395</v>
      </c>
      <c r="I35" s="22">
        <v>-2160458</v>
      </c>
      <c r="J35" s="23">
        <v>-2049285</v>
      </c>
      <c r="K35" s="19">
        <v>-2049285</v>
      </c>
      <c r="L35" s="20">
        <v>-2049285</v>
      </c>
    </row>
    <row r="36" spans="1:12" ht="12.75">
      <c r="A36" s="25" t="s">
        <v>45</v>
      </c>
      <c r="B36" s="26"/>
      <c r="C36" s="27">
        <f>SUM(C31:C35)</f>
        <v>-1684941</v>
      </c>
      <c r="D36" s="27">
        <f aca="true" t="shared" si="2" ref="D36:L36">SUM(D31:D35)</f>
        <v>-1449625</v>
      </c>
      <c r="E36" s="28">
        <f t="shared" si="2"/>
        <v>-1899396</v>
      </c>
      <c r="F36" s="29">
        <f t="shared" si="2"/>
        <v>0</v>
      </c>
      <c r="G36" s="27">
        <f t="shared" si="2"/>
        <v>-1899395</v>
      </c>
      <c r="H36" s="28">
        <f t="shared" si="2"/>
        <v>-1899395</v>
      </c>
      <c r="I36" s="30">
        <f t="shared" si="2"/>
        <v>-2160458</v>
      </c>
      <c r="J36" s="31">
        <f t="shared" si="2"/>
        <v>-2049285</v>
      </c>
      <c r="K36" s="27">
        <f t="shared" si="2"/>
        <v>-2049285</v>
      </c>
      <c r="L36" s="28">
        <f t="shared" si="2"/>
        <v>-2049285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-32774134</v>
      </c>
      <c r="D38" s="33">
        <f aca="true" t="shared" si="3" ref="D38:L38">+D17+D27+D36</f>
        <v>51111612</v>
      </c>
      <c r="E38" s="34">
        <f t="shared" si="3"/>
        <v>-560983276</v>
      </c>
      <c r="F38" s="35">
        <f t="shared" si="3"/>
        <v>-663634000</v>
      </c>
      <c r="G38" s="33">
        <f t="shared" si="3"/>
        <v>-650923398</v>
      </c>
      <c r="H38" s="34">
        <f t="shared" si="3"/>
        <v>-650923398</v>
      </c>
      <c r="I38" s="36">
        <f t="shared" si="3"/>
        <v>-589403878</v>
      </c>
      <c r="J38" s="37">
        <f t="shared" si="3"/>
        <v>-645325285</v>
      </c>
      <c r="K38" s="33">
        <f t="shared" si="3"/>
        <v>-686867285</v>
      </c>
      <c r="L38" s="34">
        <f t="shared" si="3"/>
        <v>-752334285</v>
      </c>
    </row>
    <row r="39" spans="1:12" ht="12.75">
      <c r="A39" s="24" t="s">
        <v>47</v>
      </c>
      <c r="B39" s="18" t="s">
        <v>48</v>
      </c>
      <c r="C39" s="33">
        <v>238328411</v>
      </c>
      <c r="D39" s="33">
        <v>205551025</v>
      </c>
      <c r="E39" s="34">
        <v>315968996</v>
      </c>
      <c r="F39" s="35">
        <v>0</v>
      </c>
      <c r="G39" s="33">
        <v>315991917</v>
      </c>
      <c r="H39" s="34">
        <v>315991917</v>
      </c>
      <c r="I39" s="36">
        <v>274315290</v>
      </c>
      <c r="J39" s="37">
        <v>138067262</v>
      </c>
      <c r="K39" s="33">
        <v>-448510738</v>
      </c>
      <c r="L39" s="34">
        <v>-1068136738</v>
      </c>
    </row>
    <row r="40" spans="1:12" ht="12.75">
      <c r="A40" s="43" t="s">
        <v>49</v>
      </c>
      <c r="B40" s="44" t="s">
        <v>48</v>
      </c>
      <c r="C40" s="45">
        <f>+C38+C39</f>
        <v>205554277</v>
      </c>
      <c r="D40" s="45">
        <f aca="true" t="shared" si="4" ref="D40:L40">+D38+D39</f>
        <v>256662637</v>
      </c>
      <c r="E40" s="46">
        <f t="shared" si="4"/>
        <v>-245014280</v>
      </c>
      <c r="F40" s="47">
        <f t="shared" si="4"/>
        <v>-663634000</v>
      </c>
      <c r="G40" s="45">
        <f t="shared" si="4"/>
        <v>-334931481</v>
      </c>
      <c r="H40" s="46">
        <f t="shared" si="4"/>
        <v>-334931481</v>
      </c>
      <c r="I40" s="48">
        <f t="shared" si="4"/>
        <v>-315088588</v>
      </c>
      <c r="J40" s="49">
        <f t="shared" si="4"/>
        <v>-507258023</v>
      </c>
      <c r="K40" s="45">
        <f t="shared" si="4"/>
        <v>-1135378023</v>
      </c>
      <c r="L40" s="46">
        <f t="shared" si="4"/>
        <v>-1820471023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25552422</v>
      </c>
      <c r="D6" s="19">
        <v>25223431</v>
      </c>
      <c r="E6" s="20">
        <v>30035401</v>
      </c>
      <c r="F6" s="21">
        <v>46523064</v>
      </c>
      <c r="G6" s="19">
        <v>47227271</v>
      </c>
      <c r="H6" s="20">
        <v>47227271</v>
      </c>
      <c r="I6" s="22">
        <v>23439158</v>
      </c>
      <c r="J6" s="23">
        <v>60349392</v>
      </c>
      <c r="K6" s="19">
        <v>63608244</v>
      </c>
      <c r="L6" s="20">
        <v>67043076</v>
      </c>
    </row>
    <row r="7" spans="1:12" ht="12.75">
      <c r="A7" s="24" t="s">
        <v>21</v>
      </c>
      <c r="B7" s="18"/>
      <c r="C7" s="19">
        <v>170096742</v>
      </c>
      <c r="D7" s="19">
        <v>131242448</v>
      </c>
      <c r="E7" s="20">
        <v>69367819</v>
      </c>
      <c r="F7" s="21">
        <v>122138232</v>
      </c>
      <c r="G7" s="19">
        <v>110949610</v>
      </c>
      <c r="H7" s="20">
        <v>110949610</v>
      </c>
      <c r="I7" s="22">
        <v>162574766</v>
      </c>
      <c r="J7" s="23">
        <v>150842653</v>
      </c>
      <c r="K7" s="19">
        <v>158987981</v>
      </c>
      <c r="L7" s="20">
        <v>167527332</v>
      </c>
    </row>
    <row r="8" spans="1:12" ht="12.75">
      <c r="A8" s="24" t="s">
        <v>22</v>
      </c>
      <c r="B8" s="18"/>
      <c r="C8" s="19">
        <v>9146743</v>
      </c>
      <c r="D8" s="19">
        <v>9394251</v>
      </c>
      <c r="E8" s="20">
        <v>14530798</v>
      </c>
      <c r="F8" s="21">
        <v>26256408</v>
      </c>
      <c r="G8" s="19">
        <v>33033569</v>
      </c>
      <c r="H8" s="20">
        <v>33033569</v>
      </c>
      <c r="I8" s="22">
        <v>-18795007</v>
      </c>
      <c r="J8" s="23">
        <v>15095331</v>
      </c>
      <c r="K8" s="19">
        <v>15988398</v>
      </c>
      <c r="L8" s="20">
        <v>16741548</v>
      </c>
    </row>
    <row r="9" spans="1:12" ht="12.75">
      <c r="A9" s="24" t="s">
        <v>23</v>
      </c>
      <c r="B9" s="18" t="s">
        <v>24</v>
      </c>
      <c r="C9" s="19">
        <v>64840500</v>
      </c>
      <c r="D9" s="19">
        <v>67455998</v>
      </c>
      <c r="E9" s="20">
        <v>8253546</v>
      </c>
      <c r="F9" s="21">
        <v>150349860</v>
      </c>
      <c r="G9" s="19">
        <v>162328471</v>
      </c>
      <c r="H9" s="20">
        <v>162328471</v>
      </c>
      <c r="I9" s="22">
        <v>-1843713</v>
      </c>
      <c r="J9" s="23">
        <v>148500132</v>
      </c>
      <c r="K9" s="19">
        <v>159258840</v>
      </c>
      <c r="L9" s="20">
        <v>173242584</v>
      </c>
    </row>
    <row r="10" spans="1:12" ht="12.75">
      <c r="A10" s="24" t="s">
        <v>25</v>
      </c>
      <c r="B10" s="18" t="s">
        <v>24</v>
      </c>
      <c r="C10" s="19">
        <v>29172000</v>
      </c>
      <c r="D10" s="19">
        <v>25784349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30000000</v>
      </c>
      <c r="K10" s="19">
        <v>30000000</v>
      </c>
      <c r="L10" s="20">
        <v>30000000</v>
      </c>
    </row>
    <row r="11" spans="1:12" ht="12.75">
      <c r="A11" s="24" t="s">
        <v>26</v>
      </c>
      <c r="B11" s="18"/>
      <c r="C11" s="19">
        <v>5625000</v>
      </c>
      <c r="D11" s="19">
        <v>20697696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-290283353</v>
      </c>
      <c r="D14" s="19">
        <v>-264006368</v>
      </c>
      <c r="E14" s="20">
        <v>-231272503</v>
      </c>
      <c r="F14" s="21">
        <v>-224690700</v>
      </c>
      <c r="G14" s="19">
        <v>-540971020</v>
      </c>
      <c r="H14" s="20">
        <v>-540971020</v>
      </c>
      <c r="I14" s="22">
        <v>-280102287</v>
      </c>
      <c r="J14" s="23">
        <v>-348924540</v>
      </c>
      <c r="K14" s="19">
        <v>-373502808</v>
      </c>
      <c r="L14" s="20">
        <v>-395101392</v>
      </c>
    </row>
    <row r="15" spans="1:12" ht="12.75">
      <c r="A15" s="24" t="s">
        <v>30</v>
      </c>
      <c r="B15" s="18"/>
      <c r="C15" s="19">
        <v>-437832</v>
      </c>
      <c r="D15" s="19">
        <v>-33805542</v>
      </c>
      <c r="E15" s="20">
        <v>-11352539</v>
      </c>
      <c r="F15" s="21">
        <v>-7826700</v>
      </c>
      <c r="G15" s="19">
        <v>-12000000</v>
      </c>
      <c r="H15" s="20">
        <v>-12000000</v>
      </c>
      <c r="I15" s="22">
        <v>-11964481</v>
      </c>
      <c r="J15" s="23">
        <v>-12624000</v>
      </c>
      <c r="K15" s="19">
        <v>-13305696</v>
      </c>
      <c r="L15" s="20">
        <v>-14024208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13712222</v>
      </c>
      <c r="D17" s="27">
        <f aca="true" t="shared" si="0" ref="D17:L17">SUM(D6:D16)</f>
        <v>-18013737</v>
      </c>
      <c r="E17" s="28">
        <f t="shared" si="0"/>
        <v>-120437478</v>
      </c>
      <c r="F17" s="29">
        <f t="shared" si="0"/>
        <v>112750164</v>
      </c>
      <c r="G17" s="27">
        <f t="shared" si="0"/>
        <v>-199432099</v>
      </c>
      <c r="H17" s="30">
        <f t="shared" si="0"/>
        <v>-199432099</v>
      </c>
      <c r="I17" s="29">
        <f t="shared" si="0"/>
        <v>-126691564</v>
      </c>
      <c r="J17" s="31">
        <f t="shared" si="0"/>
        <v>43238968</v>
      </c>
      <c r="K17" s="27">
        <f t="shared" si="0"/>
        <v>41034959</v>
      </c>
      <c r="L17" s="28">
        <f t="shared" si="0"/>
        <v>45428940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149655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15313786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-29172000</v>
      </c>
      <c r="D26" s="19">
        <v>-5022445</v>
      </c>
      <c r="E26" s="20">
        <v>-280811</v>
      </c>
      <c r="F26" s="21">
        <v>-52434996</v>
      </c>
      <c r="G26" s="19">
        <v>-60121400</v>
      </c>
      <c r="H26" s="20">
        <v>-60121400</v>
      </c>
      <c r="I26" s="22">
        <v>-8094428</v>
      </c>
      <c r="J26" s="23">
        <v>-63228012</v>
      </c>
      <c r="K26" s="19">
        <v>-64932000</v>
      </c>
      <c r="L26" s="20">
        <v>-67383204</v>
      </c>
    </row>
    <row r="27" spans="1:12" ht="12.75">
      <c r="A27" s="25" t="s">
        <v>39</v>
      </c>
      <c r="B27" s="26"/>
      <c r="C27" s="27">
        <f>SUM(C21:C26)</f>
        <v>-13858214</v>
      </c>
      <c r="D27" s="27">
        <f aca="true" t="shared" si="1" ref="D27:L27">SUM(D21:D26)</f>
        <v>-4872790</v>
      </c>
      <c r="E27" s="28">
        <f t="shared" si="1"/>
        <v>-280811</v>
      </c>
      <c r="F27" s="29">
        <f t="shared" si="1"/>
        <v>-52434996</v>
      </c>
      <c r="G27" s="27">
        <f t="shared" si="1"/>
        <v>-60121400</v>
      </c>
      <c r="H27" s="28">
        <f t="shared" si="1"/>
        <v>-60121400</v>
      </c>
      <c r="I27" s="30">
        <f t="shared" si="1"/>
        <v>-8094428</v>
      </c>
      <c r="J27" s="31">
        <f t="shared" si="1"/>
        <v>-63228012</v>
      </c>
      <c r="K27" s="27">
        <f t="shared" si="1"/>
        <v>-64932000</v>
      </c>
      <c r="L27" s="28">
        <f t="shared" si="1"/>
        <v>-67383204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24399048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3878634</v>
      </c>
      <c r="F33" s="21">
        <v>-3878634</v>
      </c>
      <c r="G33" s="39">
        <v>0</v>
      </c>
      <c r="H33" s="40">
        <v>0</v>
      </c>
      <c r="I33" s="42">
        <v>4028787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-471249</v>
      </c>
      <c r="D35" s="19">
        <v>0</v>
      </c>
      <c r="E35" s="20">
        <v>-154359</v>
      </c>
      <c r="F35" s="21">
        <v>0</v>
      </c>
      <c r="G35" s="19">
        <v>0</v>
      </c>
      <c r="H35" s="20">
        <v>0</v>
      </c>
      <c r="I35" s="22">
        <v>-2015438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-471249</v>
      </c>
      <c r="D36" s="27">
        <f aca="true" t="shared" si="2" ref="D36:L36">SUM(D31:D35)</f>
        <v>24399048</v>
      </c>
      <c r="E36" s="28">
        <f t="shared" si="2"/>
        <v>3724275</v>
      </c>
      <c r="F36" s="29">
        <f t="shared" si="2"/>
        <v>-3878634</v>
      </c>
      <c r="G36" s="27">
        <f t="shared" si="2"/>
        <v>0</v>
      </c>
      <c r="H36" s="28">
        <f t="shared" si="2"/>
        <v>0</v>
      </c>
      <c r="I36" s="30">
        <f t="shared" si="2"/>
        <v>2013349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-617241</v>
      </c>
      <c r="D38" s="33">
        <f aca="true" t="shared" si="3" ref="D38:L38">+D17+D27+D36</f>
        <v>1512521</v>
      </c>
      <c r="E38" s="34">
        <f t="shared" si="3"/>
        <v>-116994014</v>
      </c>
      <c r="F38" s="35">
        <f t="shared" si="3"/>
        <v>56436534</v>
      </c>
      <c r="G38" s="33">
        <f t="shared" si="3"/>
        <v>-259553499</v>
      </c>
      <c r="H38" s="34">
        <f t="shared" si="3"/>
        <v>-259553499</v>
      </c>
      <c r="I38" s="36">
        <f t="shared" si="3"/>
        <v>-132772643</v>
      </c>
      <c r="J38" s="37">
        <f t="shared" si="3"/>
        <v>-19989044</v>
      </c>
      <c r="K38" s="33">
        <f t="shared" si="3"/>
        <v>-23897041</v>
      </c>
      <c r="L38" s="34">
        <f t="shared" si="3"/>
        <v>-21954264</v>
      </c>
    </row>
    <row r="39" spans="1:12" ht="12.75">
      <c r="A39" s="24" t="s">
        <v>47</v>
      </c>
      <c r="B39" s="18" t="s">
        <v>48</v>
      </c>
      <c r="C39" s="33">
        <v>3324070</v>
      </c>
      <c r="D39" s="33">
        <v>3659383</v>
      </c>
      <c r="E39" s="34">
        <v>-27877105</v>
      </c>
      <c r="F39" s="35">
        <v>0</v>
      </c>
      <c r="G39" s="33">
        <v>0</v>
      </c>
      <c r="H39" s="34">
        <v>0</v>
      </c>
      <c r="I39" s="36">
        <v>-96088870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2706829</v>
      </c>
      <c r="D40" s="45">
        <f aca="true" t="shared" si="4" ref="D40:L40">+D38+D39</f>
        <v>5171904</v>
      </c>
      <c r="E40" s="46">
        <f t="shared" si="4"/>
        <v>-144871119</v>
      </c>
      <c r="F40" s="47">
        <f t="shared" si="4"/>
        <v>56436534</v>
      </c>
      <c r="G40" s="45">
        <f t="shared" si="4"/>
        <v>-259553499</v>
      </c>
      <c r="H40" s="46">
        <f t="shared" si="4"/>
        <v>-259553499</v>
      </c>
      <c r="I40" s="48">
        <f t="shared" si="4"/>
        <v>-228861513</v>
      </c>
      <c r="J40" s="49">
        <f t="shared" si="4"/>
        <v>-19989044</v>
      </c>
      <c r="K40" s="45">
        <f t="shared" si="4"/>
        <v>-23897041</v>
      </c>
      <c r="L40" s="46">
        <f t="shared" si="4"/>
        <v>-21954264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46083506</v>
      </c>
      <c r="D6" s="19">
        <v>49248429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227124609</v>
      </c>
      <c r="D7" s="19">
        <v>266786651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1870108</v>
      </c>
      <c r="D8" s="19">
        <v>2946154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91127415</v>
      </c>
      <c r="D9" s="19">
        <v>163942525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98750000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3630755</v>
      </c>
      <c r="D11" s="19">
        <v>2666436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-385000371</v>
      </c>
      <c r="D14" s="19">
        <v>-386424510</v>
      </c>
      <c r="E14" s="20">
        <v>0</v>
      </c>
      <c r="F14" s="21">
        <v>-436760239</v>
      </c>
      <c r="G14" s="19">
        <v>-527910292</v>
      </c>
      <c r="H14" s="20">
        <v>-527910292</v>
      </c>
      <c r="I14" s="22">
        <v>-413691024</v>
      </c>
      <c r="J14" s="23">
        <v>-462213654</v>
      </c>
      <c r="K14" s="19">
        <v>-484612396</v>
      </c>
      <c r="L14" s="20">
        <v>-511261829</v>
      </c>
    </row>
    <row r="15" spans="1:12" ht="12.75">
      <c r="A15" s="24" t="s">
        <v>30</v>
      </c>
      <c r="B15" s="18"/>
      <c r="C15" s="19">
        <v>-13012081</v>
      </c>
      <c r="D15" s="19">
        <v>-12907574</v>
      </c>
      <c r="E15" s="20">
        <v>0</v>
      </c>
      <c r="F15" s="21">
        <v>-17707502</v>
      </c>
      <c r="G15" s="19">
        <v>-31000001</v>
      </c>
      <c r="H15" s="20">
        <v>-31000001</v>
      </c>
      <c r="I15" s="22">
        <v>-16437826</v>
      </c>
      <c r="J15" s="23">
        <v>-17707238</v>
      </c>
      <c r="K15" s="19">
        <v>-18663429</v>
      </c>
      <c r="L15" s="20">
        <v>-19671254</v>
      </c>
    </row>
    <row r="16" spans="1:12" ht="12.75">
      <c r="A16" s="24" t="s">
        <v>31</v>
      </c>
      <c r="B16" s="18" t="s">
        <v>24</v>
      </c>
      <c r="C16" s="19">
        <v>-1774162</v>
      </c>
      <c r="D16" s="19">
        <v>0</v>
      </c>
      <c r="E16" s="20">
        <v>0</v>
      </c>
      <c r="F16" s="21">
        <v>-800000</v>
      </c>
      <c r="G16" s="19">
        <v>0</v>
      </c>
      <c r="H16" s="20">
        <v>0</v>
      </c>
      <c r="I16" s="22">
        <v>-398192</v>
      </c>
      <c r="J16" s="23">
        <v>-900000</v>
      </c>
      <c r="K16" s="19">
        <v>-948600</v>
      </c>
      <c r="L16" s="20">
        <v>-999827</v>
      </c>
    </row>
    <row r="17" spans="1:12" ht="12.75">
      <c r="A17" s="25" t="s">
        <v>32</v>
      </c>
      <c r="B17" s="26"/>
      <c r="C17" s="27">
        <f>SUM(C6:C16)</f>
        <v>68799779</v>
      </c>
      <c r="D17" s="27">
        <f aca="true" t="shared" si="0" ref="D17:L17">SUM(D6:D16)</f>
        <v>86258111</v>
      </c>
      <c r="E17" s="28">
        <f t="shared" si="0"/>
        <v>0</v>
      </c>
      <c r="F17" s="29">
        <f t="shared" si="0"/>
        <v>-455267741</v>
      </c>
      <c r="G17" s="27">
        <f t="shared" si="0"/>
        <v>-558910293</v>
      </c>
      <c r="H17" s="30">
        <f t="shared" si="0"/>
        <v>-558910293</v>
      </c>
      <c r="I17" s="29">
        <f t="shared" si="0"/>
        <v>-430527042</v>
      </c>
      <c r="J17" s="31">
        <f t="shared" si="0"/>
        <v>-480820892</v>
      </c>
      <c r="K17" s="27">
        <f t="shared" si="0"/>
        <v>-504224425</v>
      </c>
      <c r="L17" s="28">
        <f t="shared" si="0"/>
        <v>-531932910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-668132</v>
      </c>
      <c r="G24" s="19">
        <v>668132</v>
      </c>
      <c r="H24" s="20">
        <v>668132</v>
      </c>
      <c r="I24" s="22">
        <v>-29363071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-75610763</v>
      </c>
      <c r="D26" s="19">
        <v>-98438415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-75610763</v>
      </c>
      <c r="D27" s="27">
        <f aca="true" t="shared" si="1" ref="D27:L27">SUM(D21:D26)</f>
        <v>-98438415</v>
      </c>
      <c r="E27" s="28">
        <f t="shared" si="1"/>
        <v>0</v>
      </c>
      <c r="F27" s="29">
        <f t="shared" si="1"/>
        <v>-668132</v>
      </c>
      <c r="G27" s="27">
        <f t="shared" si="1"/>
        <v>668132</v>
      </c>
      <c r="H27" s="28">
        <f t="shared" si="1"/>
        <v>668132</v>
      </c>
      <c r="I27" s="30">
        <f t="shared" si="1"/>
        <v>-29363071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12150657</v>
      </c>
      <c r="G33" s="39">
        <v>-12150657</v>
      </c>
      <c r="H33" s="40">
        <v>-12150657</v>
      </c>
      <c r="I33" s="42">
        <v>0</v>
      </c>
      <c r="J33" s="23">
        <v>-11723000</v>
      </c>
      <c r="K33" s="19">
        <v>0</v>
      </c>
      <c r="L33" s="20">
        <v>-21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-19472785</v>
      </c>
      <c r="D35" s="19">
        <v>-20164774</v>
      </c>
      <c r="E35" s="20">
        <v>0</v>
      </c>
      <c r="F35" s="21">
        <v>-14572000</v>
      </c>
      <c r="G35" s="19">
        <v>0</v>
      </c>
      <c r="H35" s="20">
        <v>0</v>
      </c>
      <c r="I35" s="22">
        <v>7705585</v>
      </c>
      <c r="J35" s="23">
        <v>7508000</v>
      </c>
      <c r="K35" s="19">
        <v>7508000</v>
      </c>
      <c r="L35" s="20">
        <v>7508010</v>
      </c>
    </row>
    <row r="36" spans="1:12" ht="12.75">
      <c r="A36" s="25" t="s">
        <v>45</v>
      </c>
      <c r="B36" s="26"/>
      <c r="C36" s="27">
        <f>SUM(C31:C35)</f>
        <v>-19472785</v>
      </c>
      <c r="D36" s="27">
        <f aca="true" t="shared" si="2" ref="D36:L36">SUM(D31:D35)</f>
        <v>-20164774</v>
      </c>
      <c r="E36" s="28">
        <f t="shared" si="2"/>
        <v>0</v>
      </c>
      <c r="F36" s="29">
        <f t="shared" si="2"/>
        <v>-2421343</v>
      </c>
      <c r="G36" s="27">
        <f t="shared" si="2"/>
        <v>-12150657</v>
      </c>
      <c r="H36" s="28">
        <f t="shared" si="2"/>
        <v>-12150657</v>
      </c>
      <c r="I36" s="30">
        <f t="shared" si="2"/>
        <v>7705585</v>
      </c>
      <c r="J36" s="31">
        <f t="shared" si="2"/>
        <v>-4215000</v>
      </c>
      <c r="K36" s="27">
        <f t="shared" si="2"/>
        <v>7508000</v>
      </c>
      <c r="L36" s="28">
        <f t="shared" si="2"/>
        <v>7507989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-26283769</v>
      </c>
      <c r="D38" s="33">
        <f aca="true" t="shared" si="3" ref="D38:L38">+D17+D27+D36</f>
        <v>-32345078</v>
      </c>
      <c r="E38" s="34">
        <f t="shared" si="3"/>
        <v>0</v>
      </c>
      <c r="F38" s="35">
        <f t="shared" si="3"/>
        <v>-458357216</v>
      </c>
      <c r="G38" s="33">
        <f t="shared" si="3"/>
        <v>-570392818</v>
      </c>
      <c r="H38" s="34">
        <f t="shared" si="3"/>
        <v>-570392818</v>
      </c>
      <c r="I38" s="36">
        <f t="shared" si="3"/>
        <v>-452184528</v>
      </c>
      <c r="J38" s="37">
        <f t="shared" si="3"/>
        <v>-485035892</v>
      </c>
      <c r="K38" s="33">
        <f t="shared" si="3"/>
        <v>-496716425</v>
      </c>
      <c r="L38" s="34">
        <f t="shared" si="3"/>
        <v>-524424921</v>
      </c>
    </row>
    <row r="39" spans="1:12" ht="12.75">
      <c r="A39" s="24" t="s">
        <v>47</v>
      </c>
      <c r="B39" s="18" t="s">
        <v>48</v>
      </c>
      <c r="C39" s="33">
        <v>59763191</v>
      </c>
      <c r="D39" s="33">
        <v>33479422</v>
      </c>
      <c r="E39" s="34">
        <v>0</v>
      </c>
      <c r="F39" s="35">
        <v>-227955511</v>
      </c>
      <c r="G39" s="33">
        <v>0</v>
      </c>
      <c r="H39" s="34">
        <v>0</v>
      </c>
      <c r="I39" s="36">
        <v>1692282</v>
      </c>
      <c r="J39" s="37">
        <v>17517000</v>
      </c>
      <c r="K39" s="33">
        <v>43694000</v>
      </c>
      <c r="L39" s="34">
        <v>79601005</v>
      </c>
    </row>
    <row r="40" spans="1:12" ht="12.75">
      <c r="A40" s="43" t="s">
        <v>49</v>
      </c>
      <c r="B40" s="44" t="s">
        <v>48</v>
      </c>
      <c r="C40" s="45">
        <f>+C38+C39</f>
        <v>33479422</v>
      </c>
      <c r="D40" s="45">
        <f aca="true" t="shared" si="4" ref="D40:L40">+D38+D39</f>
        <v>1134344</v>
      </c>
      <c r="E40" s="46">
        <f t="shared" si="4"/>
        <v>0</v>
      </c>
      <c r="F40" s="47">
        <f t="shared" si="4"/>
        <v>-686312727</v>
      </c>
      <c r="G40" s="45">
        <f t="shared" si="4"/>
        <v>-570392818</v>
      </c>
      <c r="H40" s="46">
        <f t="shared" si="4"/>
        <v>-570392818</v>
      </c>
      <c r="I40" s="48">
        <f t="shared" si="4"/>
        <v>-450492246</v>
      </c>
      <c r="J40" s="49">
        <f t="shared" si="4"/>
        <v>-467518892</v>
      </c>
      <c r="K40" s="45">
        <f t="shared" si="4"/>
        <v>-453022425</v>
      </c>
      <c r="L40" s="46">
        <f t="shared" si="4"/>
        <v>-444823916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23607131</v>
      </c>
      <c r="D6" s="19">
        <v>51538289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4552821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13226367</v>
      </c>
      <c r="D8" s="19">
        <v>2711289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224923272</v>
      </c>
      <c r="D9" s="19">
        <v>222487633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105700629</v>
      </c>
      <c r="D10" s="19">
        <v>74365976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13400970</v>
      </c>
      <c r="D11" s="19">
        <v>23173789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-265162686</v>
      </c>
      <c r="D14" s="19">
        <v>-258242333</v>
      </c>
      <c r="E14" s="20">
        <v>-20595229</v>
      </c>
      <c r="F14" s="21">
        <v>-311894980</v>
      </c>
      <c r="G14" s="19">
        <v>-311184239</v>
      </c>
      <c r="H14" s="20">
        <v>-311184239</v>
      </c>
      <c r="I14" s="22">
        <v>-275452344</v>
      </c>
      <c r="J14" s="23">
        <v>-325190734</v>
      </c>
      <c r="K14" s="19">
        <v>-341110109</v>
      </c>
      <c r="L14" s="20">
        <v>-374979100</v>
      </c>
    </row>
    <row r="15" spans="1:12" ht="12.75">
      <c r="A15" s="24" t="s">
        <v>30</v>
      </c>
      <c r="B15" s="18"/>
      <c r="C15" s="19">
        <v>-57409</v>
      </c>
      <c r="D15" s="19">
        <v>0</v>
      </c>
      <c r="E15" s="20">
        <v>-29469</v>
      </c>
      <c r="F15" s="21">
        <v>0</v>
      </c>
      <c r="G15" s="19">
        <v>0</v>
      </c>
      <c r="H15" s="20">
        <v>0</v>
      </c>
      <c r="I15" s="22">
        <v>-294856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-128847</v>
      </c>
      <c r="H16" s="20">
        <v>-128847</v>
      </c>
      <c r="I16" s="22">
        <v>-22364</v>
      </c>
      <c r="J16" s="23">
        <v>-1000000</v>
      </c>
      <c r="K16" s="19">
        <v>-1100000</v>
      </c>
      <c r="L16" s="20">
        <v>-30000</v>
      </c>
    </row>
    <row r="17" spans="1:12" ht="12.75">
      <c r="A17" s="25" t="s">
        <v>32</v>
      </c>
      <c r="B17" s="26"/>
      <c r="C17" s="27">
        <f>SUM(C6:C16)</f>
        <v>120191095</v>
      </c>
      <c r="D17" s="27">
        <f aca="true" t="shared" si="0" ref="D17:L17">SUM(D6:D16)</f>
        <v>116034643</v>
      </c>
      <c r="E17" s="28">
        <f t="shared" si="0"/>
        <v>-20624698</v>
      </c>
      <c r="F17" s="29">
        <f t="shared" si="0"/>
        <v>-311894980</v>
      </c>
      <c r="G17" s="27">
        <f t="shared" si="0"/>
        <v>-311313086</v>
      </c>
      <c r="H17" s="30">
        <f t="shared" si="0"/>
        <v>-311313086</v>
      </c>
      <c r="I17" s="29">
        <f t="shared" si="0"/>
        <v>-275769564</v>
      </c>
      <c r="J17" s="31">
        <f t="shared" si="0"/>
        <v>-326190734</v>
      </c>
      <c r="K17" s="27">
        <f t="shared" si="0"/>
        <v>-342210109</v>
      </c>
      <c r="L17" s="28">
        <f t="shared" si="0"/>
        <v>-375009100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-102965384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-63937443</v>
      </c>
      <c r="D26" s="19">
        <v>-128609239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-63937443</v>
      </c>
      <c r="D27" s="27">
        <f aca="true" t="shared" si="1" ref="D27:L27">SUM(D21:D26)</f>
        <v>-231574623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-26557699</v>
      </c>
      <c r="D35" s="19">
        <v>0</v>
      </c>
      <c r="E35" s="20">
        <v>-582651</v>
      </c>
      <c r="F35" s="21">
        <v>0</v>
      </c>
      <c r="G35" s="19">
        <v>0</v>
      </c>
      <c r="H35" s="20">
        <v>0</v>
      </c>
      <c r="I35" s="22">
        <v>-706994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-26557699</v>
      </c>
      <c r="D36" s="27">
        <f aca="true" t="shared" si="2" ref="D36:L36">SUM(D31:D35)</f>
        <v>0</v>
      </c>
      <c r="E36" s="28">
        <f t="shared" si="2"/>
        <v>-582651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-706994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29695953</v>
      </c>
      <c r="D38" s="33">
        <f aca="true" t="shared" si="3" ref="D38:L38">+D17+D27+D36</f>
        <v>-115539980</v>
      </c>
      <c r="E38" s="34">
        <f t="shared" si="3"/>
        <v>-21207349</v>
      </c>
      <c r="F38" s="35">
        <f t="shared" si="3"/>
        <v>-311894980</v>
      </c>
      <c r="G38" s="33">
        <f t="shared" si="3"/>
        <v>-311313086</v>
      </c>
      <c r="H38" s="34">
        <f t="shared" si="3"/>
        <v>-311313086</v>
      </c>
      <c r="I38" s="36">
        <f t="shared" si="3"/>
        <v>-276476558</v>
      </c>
      <c r="J38" s="37">
        <f t="shared" si="3"/>
        <v>-326190734</v>
      </c>
      <c r="K38" s="33">
        <f t="shared" si="3"/>
        <v>-342210109</v>
      </c>
      <c r="L38" s="34">
        <f t="shared" si="3"/>
        <v>-375009100</v>
      </c>
    </row>
    <row r="39" spans="1:12" ht="12.75">
      <c r="A39" s="24" t="s">
        <v>47</v>
      </c>
      <c r="B39" s="18" t="s">
        <v>48</v>
      </c>
      <c r="C39" s="33">
        <v>150309048</v>
      </c>
      <c r="D39" s="33">
        <v>180005001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180005001</v>
      </c>
      <c r="D40" s="45">
        <f aca="true" t="shared" si="4" ref="D40:L40">+D38+D39</f>
        <v>64465021</v>
      </c>
      <c r="E40" s="46">
        <f t="shared" si="4"/>
        <v>-21207349</v>
      </c>
      <c r="F40" s="47">
        <f t="shared" si="4"/>
        <v>-311894980</v>
      </c>
      <c r="G40" s="45">
        <f t="shared" si="4"/>
        <v>-311313086</v>
      </c>
      <c r="H40" s="46">
        <f t="shared" si="4"/>
        <v>-311313086</v>
      </c>
      <c r="I40" s="48">
        <f t="shared" si="4"/>
        <v>-276476558</v>
      </c>
      <c r="J40" s="49">
        <f t="shared" si="4"/>
        <v>-326190734</v>
      </c>
      <c r="K40" s="45">
        <f t="shared" si="4"/>
        <v>-342210109</v>
      </c>
      <c r="L40" s="46">
        <f t="shared" si="4"/>
        <v>-375009100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50626309</v>
      </c>
      <c r="D6" s="19">
        <v>74915491</v>
      </c>
      <c r="E6" s="20">
        <v>2455</v>
      </c>
      <c r="F6" s="21">
        <v>0</v>
      </c>
      <c r="G6" s="19">
        <v>118871748</v>
      </c>
      <c r="H6" s="20">
        <v>118871748</v>
      </c>
      <c r="I6" s="22">
        <v>32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151079497</v>
      </c>
      <c r="D7" s="19">
        <v>164013082</v>
      </c>
      <c r="E7" s="20">
        <v>17667</v>
      </c>
      <c r="F7" s="21">
        <v>5099404</v>
      </c>
      <c r="G7" s="19">
        <v>222360912</v>
      </c>
      <c r="H7" s="20">
        <v>222360912</v>
      </c>
      <c r="I7" s="22">
        <v>6085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9759015</v>
      </c>
      <c r="D8" s="19">
        <v>35773000</v>
      </c>
      <c r="E8" s="20">
        <v>15416000</v>
      </c>
      <c r="F8" s="21">
        <v>40694352</v>
      </c>
      <c r="G8" s="19">
        <v>41920188</v>
      </c>
      <c r="H8" s="20">
        <v>41920188</v>
      </c>
      <c r="I8" s="22">
        <v>18052519</v>
      </c>
      <c r="J8" s="23">
        <v>28186320</v>
      </c>
      <c r="K8" s="19">
        <v>30334104</v>
      </c>
      <c r="L8" s="20">
        <v>32088792</v>
      </c>
    </row>
    <row r="9" spans="1:12" ht="12.75">
      <c r="A9" s="24" t="s">
        <v>23</v>
      </c>
      <c r="B9" s="18" t="s">
        <v>24</v>
      </c>
      <c r="C9" s="19">
        <v>67205293</v>
      </c>
      <c r="D9" s="19">
        <v>71118000</v>
      </c>
      <c r="E9" s="20">
        <v>53798934</v>
      </c>
      <c r="F9" s="21">
        <v>430811544</v>
      </c>
      <c r="G9" s="19">
        <v>84840004</v>
      </c>
      <c r="H9" s="20">
        <v>84840004</v>
      </c>
      <c r="I9" s="22">
        <v>43699525</v>
      </c>
      <c r="J9" s="23">
        <v>93655008</v>
      </c>
      <c r="K9" s="19">
        <v>101025000</v>
      </c>
      <c r="L9" s="20">
        <v>110487000</v>
      </c>
    </row>
    <row r="10" spans="1:12" ht="12.75">
      <c r="A10" s="24" t="s">
        <v>25</v>
      </c>
      <c r="B10" s="18" t="s">
        <v>24</v>
      </c>
      <c r="C10" s="19">
        <v>37047098</v>
      </c>
      <c r="D10" s="19">
        <v>79442450</v>
      </c>
      <c r="E10" s="20">
        <v>70050000</v>
      </c>
      <c r="F10" s="21">
        <v>93360000</v>
      </c>
      <c r="G10" s="19">
        <v>93110000</v>
      </c>
      <c r="H10" s="20">
        <v>93110000</v>
      </c>
      <c r="I10" s="22">
        <v>61080000</v>
      </c>
      <c r="J10" s="23">
        <v>76911000</v>
      </c>
      <c r="K10" s="19">
        <v>76848012</v>
      </c>
      <c r="L10" s="20">
        <v>87834996</v>
      </c>
    </row>
    <row r="11" spans="1:12" ht="12.75">
      <c r="A11" s="24" t="s">
        <v>26</v>
      </c>
      <c r="B11" s="18"/>
      <c r="C11" s="19">
        <v>6235144</v>
      </c>
      <c r="D11" s="19">
        <v>8300000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-264949578</v>
      </c>
      <c r="D14" s="19">
        <v>-300856178</v>
      </c>
      <c r="E14" s="20">
        <v>-307637260</v>
      </c>
      <c r="F14" s="21">
        <v>-237341712</v>
      </c>
      <c r="G14" s="19">
        <v>-343268191</v>
      </c>
      <c r="H14" s="20">
        <v>-343268191</v>
      </c>
      <c r="I14" s="22">
        <v>-334658676</v>
      </c>
      <c r="J14" s="23">
        <v>-357167192</v>
      </c>
      <c r="K14" s="19">
        <v>-375408312</v>
      </c>
      <c r="L14" s="20">
        <v>-395263260</v>
      </c>
    </row>
    <row r="15" spans="1:12" ht="12.75">
      <c r="A15" s="24" t="s">
        <v>30</v>
      </c>
      <c r="B15" s="18"/>
      <c r="C15" s="19">
        <v>-6495816</v>
      </c>
      <c r="D15" s="19">
        <v>-2645743</v>
      </c>
      <c r="E15" s="20">
        <v>-12295197</v>
      </c>
      <c r="F15" s="21">
        <v>-7317130</v>
      </c>
      <c r="G15" s="19">
        <v>-7317132</v>
      </c>
      <c r="H15" s="20">
        <v>-7317132</v>
      </c>
      <c r="I15" s="22">
        <v>408866</v>
      </c>
      <c r="J15" s="23">
        <v>-6999996</v>
      </c>
      <c r="K15" s="19">
        <v>-7350000</v>
      </c>
      <c r="L15" s="20">
        <v>-7717500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50506962</v>
      </c>
      <c r="D17" s="27">
        <f aca="true" t="shared" si="0" ref="D17:L17">SUM(D6:D16)</f>
        <v>130060102</v>
      </c>
      <c r="E17" s="28">
        <f t="shared" si="0"/>
        <v>-180647401</v>
      </c>
      <c r="F17" s="29">
        <f t="shared" si="0"/>
        <v>325306458</v>
      </c>
      <c r="G17" s="27">
        <f t="shared" si="0"/>
        <v>210517529</v>
      </c>
      <c r="H17" s="30">
        <f t="shared" si="0"/>
        <v>210517529</v>
      </c>
      <c r="I17" s="29">
        <f t="shared" si="0"/>
        <v>-211411649</v>
      </c>
      <c r="J17" s="31">
        <f t="shared" si="0"/>
        <v>-165414860</v>
      </c>
      <c r="K17" s="27">
        <f t="shared" si="0"/>
        <v>-174551196</v>
      </c>
      <c r="L17" s="28">
        <f t="shared" si="0"/>
        <v>-172569972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100000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877689</v>
      </c>
      <c r="D23" s="19">
        <v>-63681789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-61957523</v>
      </c>
      <c r="D26" s="19">
        <v>-86352950</v>
      </c>
      <c r="E26" s="20">
        <v>-66101536</v>
      </c>
      <c r="F26" s="21">
        <v>-94597212</v>
      </c>
      <c r="G26" s="19">
        <v>-96409192</v>
      </c>
      <c r="H26" s="20">
        <v>-96409192</v>
      </c>
      <c r="I26" s="22">
        <v>-82209498</v>
      </c>
      <c r="J26" s="23">
        <v>-75615456</v>
      </c>
      <c r="K26" s="19">
        <v>-75489360</v>
      </c>
      <c r="L26" s="20">
        <v>-86385552</v>
      </c>
    </row>
    <row r="27" spans="1:12" ht="12.75">
      <c r="A27" s="25" t="s">
        <v>39</v>
      </c>
      <c r="B27" s="26"/>
      <c r="C27" s="27">
        <f>SUM(C21:C26)</f>
        <v>-61079834</v>
      </c>
      <c r="D27" s="27">
        <f aca="true" t="shared" si="1" ref="D27:L27">SUM(D21:D26)</f>
        <v>-149934739</v>
      </c>
      <c r="E27" s="28">
        <f t="shared" si="1"/>
        <v>-66101536</v>
      </c>
      <c r="F27" s="29">
        <f t="shared" si="1"/>
        <v>-94597212</v>
      </c>
      <c r="G27" s="27">
        <f t="shared" si="1"/>
        <v>-96409192</v>
      </c>
      <c r="H27" s="28">
        <f t="shared" si="1"/>
        <v>-96409192</v>
      </c>
      <c r="I27" s="30">
        <f t="shared" si="1"/>
        <v>-82209498</v>
      </c>
      <c r="J27" s="31">
        <f t="shared" si="1"/>
        <v>-75615456</v>
      </c>
      <c r="K27" s="27">
        <f t="shared" si="1"/>
        <v>-75489360</v>
      </c>
      <c r="L27" s="28">
        <f t="shared" si="1"/>
        <v>-86385552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22043120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-122603</v>
      </c>
      <c r="D33" s="19">
        <v>5350061</v>
      </c>
      <c r="E33" s="20">
        <v>5649711</v>
      </c>
      <c r="F33" s="21">
        <v>-5649711</v>
      </c>
      <c r="G33" s="39">
        <v>0</v>
      </c>
      <c r="H33" s="40">
        <v>0</v>
      </c>
      <c r="I33" s="42">
        <v>5778688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-3278875</v>
      </c>
      <c r="D35" s="19">
        <v>-28533212</v>
      </c>
      <c r="E35" s="20">
        <v>-7164963</v>
      </c>
      <c r="F35" s="21">
        <v>0</v>
      </c>
      <c r="G35" s="19">
        <v>0</v>
      </c>
      <c r="H35" s="20">
        <v>0</v>
      </c>
      <c r="I35" s="22">
        <v>-14834324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18641642</v>
      </c>
      <c r="D36" s="27">
        <f aca="true" t="shared" si="2" ref="D36:L36">SUM(D31:D35)</f>
        <v>-23183151</v>
      </c>
      <c r="E36" s="28">
        <f t="shared" si="2"/>
        <v>-1515252</v>
      </c>
      <c r="F36" s="29">
        <f t="shared" si="2"/>
        <v>-5649711</v>
      </c>
      <c r="G36" s="27">
        <f t="shared" si="2"/>
        <v>0</v>
      </c>
      <c r="H36" s="28">
        <f t="shared" si="2"/>
        <v>0</v>
      </c>
      <c r="I36" s="30">
        <f t="shared" si="2"/>
        <v>-9055636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8068770</v>
      </c>
      <c r="D38" s="33">
        <f aca="true" t="shared" si="3" ref="D38:L38">+D17+D27+D36</f>
        <v>-43057788</v>
      </c>
      <c r="E38" s="34">
        <f t="shared" si="3"/>
        <v>-248264189</v>
      </c>
      <c r="F38" s="35">
        <f t="shared" si="3"/>
        <v>225059535</v>
      </c>
      <c r="G38" s="33">
        <f t="shared" si="3"/>
        <v>114108337</v>
      </c>
      <c r="H38" s="34">
        <f t="shared" si="3"/>
        <v>114108337</v>
      </c>
      <c r="I38" s="36">
        <f t="shared" si="3"/>
        <v>-302676783</v>
      </c>
      <c r="J38" s="37">
        <f t="shared" si="3"/>
        <v>-241030316</v>
      </c>
      <c r="K38" s="33">
        <f t="shared" si="3"/>
        <v>-250040556</v>
      </c>
      <c r="L38" s="34">
        <f t="shared" si="3"/>
        <v>-258955524</v>
      </c>
    </row>
    <row r="39" spans="1:12" ht="12.75">
      <c r="A39" s="24" t="s">
        <v>47</v>
      </c>
      <c r="B39" s="18" t="s">
        <v>48</v>
      </c>
      <c r="C39" s="33">
        <v>31381571</v>
      </c>
      <c r="D39" s="33">
        <v>1301041</v>
      </c>
      <c r="E39" s="34">
        <v>-1250159</v>
      </c>
      <c r="F39" s="35">
        <v>0</v>
      </c>
      <c r="G39" s="33">
        <v>0</v>
      </c>
      <c r="H39" s="34">
        <v>0</v>
      </c>
      <c r="I39" s="36">
        <v>4195229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39450341</v>
      </c>
      <c r="D40" s="45">
        <f aca="true" t="shared" si="4" ref="D40:L40">+D38+D39</f>
        <v>-41756747</v>
      </c>
      <c r="E40" s="46">
        <f t="shared" si="4"/>
        <v>-249514348</v>
      </c>
      <c r="F40" s="47">
        <f t="shared" si="4"/>
        <v>225059535</v>
      </c>
      <c r="G40" s="45">
        <f t="shared" si="4"/>
        <v>114108337</v>
      </c>
      <c r="H40" s="46">
        <f t="shared" si="4"/>
        <v>114108337</v>
      </c>
      <c r="I40" s="48">
        <f t="shared" si="4"/>
        <v>-298481554</v>
      </c>
      <c r="J40" s="49">
        <f t="shared" si="4"/>
        <v>-241030316</v>
      </c>
      <c r="K40" s="45">
        <f t="shared" si="4"/>
        <v>-250040556</v>
      </c>
      <c r="L40" s="46">
        <f t="shared" si="4"/>
        <v>-258955524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42300749</v>
      </c>
      <c r="D6" s="19">
        <v>48655671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215031688</v>
      </c>
      <c r="D7" s="19">
        <v>274298509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31670758</v>
      </c>
      <c r="D8" s="19">
        <v>23241427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348737969</v>
      </c>
      <c r="D9" s="19">
        <v>341610383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435031565</v>
      </c>
      <c r="D10" s="19">
        <v>342026910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38981810</v>
      </c>
      <c r="D11" s="19">
        <v>33275230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-601089819</v>
      </c>
      <c r="D14" s="19">
        <v>-898860014</v>
      </c>
      <c r="E14" s="20">
        <v>-853086641</v>
      </c>
      <c r="F14" s="21">
        <v>-813832082</v>
      </c>
      <c r="G14" s="19">
        <v>-878795718</v>
      </c>
      <c r="H14" s="20">
        <v>-878795718</v>
      </c>
      <c r="I14" s="22">
        <v>-1006096122</v>
      </c>
      <c r="J14" s="23">
        <v>-952936528</v>
      </c>
      <c r="K14" s="19">
        <v>-1001700746</v>
      </c>
      <c r="L14" s="20">
        <v>-1062759397</v>
      </c>
    </row>
    <row r="15" spans="1:12" ht="12.75">
      <c r="A15" s="24" t="s">
        <v>30</v>
      </c>
      <c r="B15" s="18"/>
      <c r="C15" s="19">
        <v>-271023</v>
      </c>
      <c r="D15" s="19">
        <v>-223917</v>
      </c>
      <c r="E15" s="20">
        <v>-2839949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-27619201</v>
      </c>
      <c r="D16" s="19">
        <v>-31725504</v>
      </c>
      <c r="E16" s="20">
        <v>-133109</v>
      </c>
      <c r="F16" s="21">
        <v>-112235</v>
      </c>
      <c r="G16" s="19">
        <v>-112235</v>
      </c>
      <c r="H16" s="20">
        <v>-112235</v>
      </c>
      <c r="I16" s="22">
        <v>-112000</v>
      </c>
      <c r="J16" s="23">
        <v>-118071</v>
      </c>
      <c r="K16" s="19">
        <v>-124447</v>
      </c>
      <c r="L16" s="20">
        <v>-131167</v>
      </c>
    </row>
    <row r="17" spans="1:12" ht="12.75">
      <c r="A17" s="25" t="s">
        <v>32</v>
      </c>
      <c r="B17" s="26"/>
      <c r="C17" s="27">
        <f>SUM(C6:C16)</f>
        <v>482774496</v>
      </c>
      <c r="D17" s="27">
        <f aca="true" t="shared" si="0" ref="D17:L17">SUM(D6:D16)</f>
        <v>132298695</v>
      </c>
      <c r="E17" s="28">
        <f t="shared" si="0"/>
        <v>-856059699</v>
      </c>
      <c r="F17" s="29">
        <f t="shared" si="0"/>
        <v>-813944317</v>
      </c>
      <c r="G17" s="27">
        <f t="shared" si="0"/>
        <v>-878907953</v>
      </c>
      <c r="H17" s="30">
        <f t="shared" si="0"/>
        <v>-878907953</v>
      </c>
      <c r="I17" s="29">
        <f t="shared" si="0"/>
        <v>-1006208122</v>
      </c>
      <c r="J17" s="31">
        <f t="shared" si="0"/>
        <v>-953054599</v>
      </c>
      <c r="K17" s="27">
        <f t="shared" si="0"/>
        <v>-1001825193</v>
      </c>
      <c r="L17" s="28">
        <f t="shared" si="0"/>
        <v>-1062890564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31981893</v>
      </c>
      <c r="D21" s="19">
        <v>11096192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503646</v>
      </c>
      <c r="D23" s="19">
        <v>-1137365</v>
      </c>
      <c r="E23" s="20">
        <v>-15698138</v>
      </c>
      <c r="F23" s="38">
        <v>-26479685</v>
      </c>
      <c r="G23" s="39">
        <v>0</v>
      </c>
      <c r="H23" s="40">
        <v>0</v>
      </c>
      <c r="I23" s="22">
        <v>54370641</v>
      </c>
      <c r="J23" s="41">
        <v>-3320177</v>
      </c>
      <c r="K23" s="39">
        <v>-1446971</v>
      </c>
      <c r="L23" s="40">
        <v>-2441138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-514354550</v>
      </c>
      <c r="D26" s="19">
        <v>-450274500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-481869011</v>
      </c>
      <c r="D27" s="27">
        <f aca="true" t="shared" si="1" ref="D27:L27">SUM(D21:D26)</f>
        <v>-440315673</v>
      </c>
      <c r="E27" s="28">
        <f t="shared" si="1"/>
        <v>-15698138</v>
      </c>
      <c r="F27" s="29">
        <f t="shared" si="1"/>
        <v>-26479685</v>
      </c>
      <c r="G27" s="27">
        <f t="shared" si="1"/>
        <v>0</v>
      </c>
      <c r="H27" s="28">
        <f t="shared" si="1"/>
        <v>0</v>
      </c>
      <c r="I27" s="30">
        <f t="shared" si="1"/>
        <v>54370641</v>
      </c>
      <c r="J27" s="31">
        <f t="shared" si="1"/>
        <v>-3320177</v>
      </c>
      <c r="K27" s="27">
        <f t="shared" si="1"/>
        <v>-1446971</v>
      </c>
      <c r="L27" s="28">
        <f t="shared" si="1"/>
        <v>-2441138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722767</v>
      </c>
      <c r="F33" s="21">
        <v>20387907</v>
      </c>
      <c r="G33" s="39">
        <v>0</v>
      </c>
      <c r="H33" s="40">
        <v>0</v>
      </c>
      <c r="I33" s="42">
        <v>-20445156</v>
      </c>
      <c r="J33" s="23">
        <v>1161087</v>
      </c>
      <c r="K33" s="19">
        <v>1224946</v>
      </c>
      <c r="L33" s="20">
        <v>352451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722767</v>
      </c>
      <c r="F36" s="29">
        <f t="shared" si="2"/>
        <v>20387907</v>
      </c>
      <c r="G36" s="27">
        <f t="shared" si="2"/>
        <v>0</v>
      </c>
      <c r="H36" s="28">
        <f t="shared" si="2"/>
        <v>0</v>
      </c>
      <c r="I36" s="30">
        <f t="shared" si="2"/>
        <v>-20445156</v>
      </c>
      <c r="J36" s="31">
        <f t="shared" si="2"/>
        <v>1161087</v>
      </c>
      <c r="K36" s="27">
        <f t="shared" si="2"/>
        <v>1224946</v>
      </c>
      <c r="L36" s="28">
        <f t="shared" si="2"/>
        <v>352451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905485</v>
      </c>
      <c r="D38" s="33">
        <f aca="true" t="shared" si="3" ref="D38:L38">+D17+D27+D36</f>
        <v>-308016978</v>
      </c>
      <c r="E38" s="34">
        <f t="shared" si="3"/>
        <v>-871035070</v>
      </c>
      <c r="F38" s="35">
        <f t="shared" si="3"/>
        <v>-820036095</v>
      </c>
      <c r="G38" s="33">
        <f t="shared" si="3"/>
        <v>-878907953</v>
      </c>
      <c r="H38" s="34">
        <f t="shared" si="3"/>
        <v>-878907953</v>
      </c>
      <c r="I38" s="36">
        <f t="shared" si="3"/>
        <v>-972282637</v>
      </c>
      <c r="J38" s="37">
        <f t="shared" si="3"/>
        <v>-955213689</v>
      </c>
      <c r="K38" s="33">
        <f t="shared" si="3"/>
        <v>-1002047218</v>
      </c>
      <c r="L38" s="34">
        <f t="shared" si="3"/>
        <v>-1064979251</v>
      </c>
    </row>
    <row r="39" spans="1:12" ht="12.75">
      <c r="A39" s="24" t="s">
        <v>47</v>
      </c>
      <c r="B39" s="18" t="s">
        <v>48</v>
      </c>
      <c r="C39" s="33">
        <v>524537159</v>
      </c>
      <c r="D39" s="33">
        <v>525442644</v>
      </c>
      <c r="E39" s="34">
        <v>0</v>
      </c>
      <c r="F39" s="35">
        <v>0</v>
      </c>
      <c r="G39" s="33">
        <v>0</v>
      </c>
      <c r="H39" s="34">
        <v>0</v>
      </c>
      <c r="I39" s="36">
        <v>9460295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525442644</v>
      </c>
      <c r="D40" s="45">
        <f aca="true" t="shared" si="4" ref="D40:L40">+D38+D39</f>
        <v>217425666</v>
      </c>
      <c r="E40" s="46">
        <f t="shared" si="4"/>
        <v>-871035070</v>
      </c>
      <c r="F40" s="47">
        <f t="shared" si="4"/>
        <v>-820036095</v>
      </c>
      <c r="G40" s="45">
        <f t="shared" si="4"/>
        <v>-878907953</v>
      </c>
      <c r="H40" s="46">
        <f t="shared" si="4"/>
        <v>-878907953</v>
      </c>
      <c r="I40" s="48">
        <f t="shared" si="4"/>
        <v>-962822342</v>
      </c>
      <c r="J40" s="49">
        <f t="shared" si="4"/>
        <v>-955213689</v>
      </c>
      <c r="K40" s="45">
        <f t="shared" si="4"/>
        <v>-1002047218</v>
      </c>
      <c r="L40" s="46">
        <f t="shared" si="4"/>
        <v>-1064979251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70700117</v>
      </c>
      <c r="E6" s="20">
        <v>0</v>
      </c>
      <c r="F6" s="21">
        <v>0</v>
      </c>
      <c r="G6" s="19">
        <v>157398</v>
      </c>
      <c r="H6" s="20">
        <v>157398</v>
      </c>
      <c r="I6" s="22">
        <v>12619643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119988087</v>
      </c>
      <c r="E7" s="20">
        <v>156036554</v>
      </c>
      <c r="F7" s="21">
        <v>206362</v>
      </c>
      <c r="G7" s="19">
        <v>175830772</v>
      </c>
      <c r="H7" s="20">
        <v>175830772</v>
      </c>
      <c r="I7" s="22">
        <v>177388513</v>
      </c>
      <c r="J7" s="23">
        <v>220540476</v>
      </c>
      <c r="K7" s="19">
        <v>234263136</v>
      </c>
      <c r="L7" s="20">
        <v>247656048</v>
      </c>
    </row>
    <row r="8" spans="1:12" ht="12.75">
      <c r="A8" s="24" t="s">
        <v>22</v>
      </c>
      <c r="B8" s="18"/>
      <c r="C8" s="19">
        <v>0</v>
      </c>
      <c r="D8" s="19">
        <v>6302535</v>
      </c>
      <c r="E8" s="20">
        <v>39204093</v>
      </c>
      <c r="F8" s="21">
        <v>7115839</v>
      </c>
      <c r="G8" s="19">
        <v>64761380</v>
      </c>
      <c r="H8" s="20">
        <v>64761380</v>
      </c>
      <c r="I8" s="22">
        <v>187668410</v>
      </c>
      <c r="J8" s="23">
        <v>76261788</v>
      </c>
      <c r="K8" s="19">
        <v>82427064</v>
      </c>
      <c r="L8" s="20">
        <v>87509256</v>
      </c>
    </row>
    <row r="9" spans="1:12" ht="12.75">
      <c r="A9" s="24" t="s">
        <v>23</v>
      </c>
      <c r="B9" s="18" t="s">
        <v>24</v>
      </c>
      <c r="C9" s="19">
        <v>0</v>
      </c>
      <c r="D9" s="19">
        <v>89412201</v>
      </c>
      <c r="E9" s="20">
        <v>131681485</v>
      </c>
      <c r="F9" s="21">
        <v>143766000</v>
      </c>
      <c r="G9" s="19">
        <v>143766000</v>
      </c>
      <c r="H9" s="20">
        <v>143766000</v>
      </c>
      <c r="I9" s="22">
        <v>125401450</v>
      </c>
      <c r="J9" s="23">
        <v>152552988</v>
      </c>
      <c r="K9" s="19">
        <v>160792992</v>
      </c>
      <c r="L9" s="20">
        <v>172525008</v>
      </c>
    </row>
    <row r="10" spans="1:12" ht="12.75">
      <c r="A10" s="24" t="s">
        <v>25</v>
      </c>
      <c r="B10" s="18" t="s">
        <v>24</v>
      </c>
      <c r="C10" s="19">
        <v>0</v>
      </c>
      <c r="D10" s="19">
        <v>75907648</v>
      </c>
      <c r="E10" s="20">
        <v>90000000</v>
      </c>
      <c r="F10" s="21">
        <v>10000000</v>
      </c>
      <c r="G10" s="19">
        <v>10000000</v>
      </c>
      <c r="H10" s="20">
        <v>10000000</v>
      </c>
      <c r="I10" s="22">
        <v>33396062</v>
      </c>
      <c r="J10" s="23">
        <v>17247108</v>
      </c>
      <c r="K10" s="19">
        <v>29697900</v>
      </c>
      <c r="L10" s="20">
        <v>30385032</v>
      </c>
    </row>
    <row r="11" spans="1:12" ht="12.75">
      <c r="A11" s="24" t="s">
        <v>26</v>
      </c>
      <c r="B11" s="18"/>
      <c r="C11" s="19">
        <v>0</v>
      </c>
      <c r="D11" s="19">
        <v>27303818</v>
      </c>
      <c r="E11" s="20">
        <v>2312696</v>
      </c>
      <c r="F11" s="21">
        <v>37000929</v>
      </c>
      <c r="G11" s="19">
        <v>38397425</v>
      </c>
      <c r="H11" s="20">
        <v>38397425</v>
      </c>
      <c r="I11" s="22">
        <v>1619726</v>
      </c>
      <c r="J11" s="23">
        <v>44759052</v>
      </c>
      <c r="K11" s="19">
        <v>44508276</v>
      </c>
      <c r="L11" s="20">
        <v>45557964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-467824043</v>
      </c>
      <c r="E14" s="20">
        <v>-536040274</v>
      </c>
      <c r="F14" s="21">
        <v>-528322062</v>
      </c>
      <c r="G14" s="19">
        <v>-525166290</v>
      </c>
      <c r="H14" s="20">
        <v>-525166290</v>
      </c>
      <c r="I14" s="22">
        <v>-557286712</v>
      </c>
      <c r="J14" s="23">
        <v>-597073332</v>
      </c>
      <c r="K14" s="19">
        <v>-633435324</v>
      </c>
      <c r="L14" s="20">
        <v>-665532216</v>
      </c>
    </row>
    <row r="15" spans="1:12" ht="12.75">
      <c r="A15" s="24" t="s">
        <v>30</v>
      </c>
      <c r="B15" s="18"/>
      <c r="C15" s="19">
        <v>0</v>
      </c>
      <c r="D15" s="19">
        <v>-5373153</v>
      </c>
      <c r="E15" s="20">
        <v>-1212771</v>
      </c>
      <c r="F15" s="21">
        <v>-5726546</v>
      </c>
      <c r="G15" s="19">
        <v>-5726546</v>
      </c>
      <c r="H15" s="20">
        <v>-5726546</v>
      </c>
      <c r="I15" s="22">
        <v>-48774129</v>
      </c>
      <c r="J15" s="23">
        <v>-6500448</v>
      </c>
      <c r="K15" s="19">
        <v>-6888348</v>
      </c>
      <c r="L15" s="20">
        <v>-7234764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-83582790</v>
      </c>
      <c r="E17" s="28">
        <f t="shared" si="0"/>
        <v>-118018217</v>
      </c>
      <c r="F17" s="29">
        <f t="shared" si="0"/>
        <v>-335959478</v>
      </c>
      <c r="G17" s="27">
        <f t="shared" si="0"/>
        <v>-97979861</v>
      </c>
      <c r="H17" s="30">
        <f t="shared" si="0"/>
        <v>-97979861</v>
      </c>
      <c r="I17" s="29">
        <f t="shared" si="0"/>
        <v>-67967037</v>
      </c>
      <c r="J17" s="31">
        <f t="shared" si="0"/>
        <v>-92212368</v>
      </c>
      <c r="K17" s="27">
        <f t="shared" si="0"/>
        <v>-88634304</v>
      </c>
      <c r="L17" s="28">
        <f t="shared" si="0"/>
        <v>-89133672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-9326</v>
      </c>
      <c r="E24" s="20">
        <v>-128415</v>
      </c>
      <c r="F24" s="21">
        <v>128415</v>
      </c>
      <c r="G24" s="19">
        <v>0</v>
      </c>
      <c r="H24" s="20">
        <v>0</v>
      </c>
      <c r="I24" s="22">
        <v>-128415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-96014001</v>
      </c>
      <c r="E26" s="20">
        <v>-52128330</v>
      </c>
      <c r="F26" s="21">
        <v>-160512941</v>
      </c>
      <c r="G26" s="19">
        <v>-106532247</v>
      </c>
      <c r="H26" s="20">
        <v>-106532247</v>
      </c>
      <c r="I26" s="22">
        <v>-57569932</v>
      </c>
      <c r="J26" s="23">
        <v>-59630088</v>
      </c>
      <c r="K26" s="19">
        <v>-73554816</v>
      </c>
      <c r="L26" s="20">
        <v>-76323096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-96023327</v>
      </c>
      <c r="E27" s="28">
        <f t="shared" si="1"/>
        <v>-52256745</v>
      </c>
      <c r="F27" s="29">
        <f t="shared" si="1"/>
        <v>-160384526</v>
      </c>
      <c r="G27" s="27">
        <f t="shared" si="1"/>
        <v>-106532247</v>
      </c>
      <c r="H27" s="28">
        <f t="shared" si="1"/>
        <v>-106532247</v>
      </c>
      <c r="I27" s="30">
        <f t="shared" si="1"/>
        <v>-57698347</v>
      </c>
      <c r="J27" s="31">
        <f t="shared" si="1"/>
        <v>-59630088</v>
      </c>
      <c r="K27" s="27">
        <f t="shared" si="1"/>
        <v>-73554816</v>
      </c>
      <c r="L27" s="28">
        <f t="shared" si="1"/>
        <v>-76323096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7331770</v>
      </c>
      <c r="F33" s="21">
        <v>-7331770</v>
      </c>
      <c r="G33" s="39">
        <v>0</v>
      </c>
      <c r="H33" s="40">
        <v>0</v>
      </c>
      <c r="I33" s="42">
        <v>-3903443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-2409764</v>
      </c>
      <c r="E35" s="20">
        <v>-768944</v>
      </c>
      <c r="F35" s="21">
        <v>0</v>
      </c>
      <c r="G35" s="19">
        <v>0</v>
      </c>
      <c r="H35" s="20">
        <v>0</v>
      </c>
      <c r="I35" s="22">
        <v>-19871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-2409764</v>
      </c>
      <c r="E36" s="28">
        <f t="shared" si="2"/>
        <v>6562826</v>
      </c>
      <c r="F36" s="29">
        <f t="shared" si="2"/>
        <v>-7331770</v>
      </c>
      <c r="G36" s="27">
        <f t="shared" si="2"/>
        <v>0</v>
      </c>
      <c r="H36" s="28">
        <f t="shared" si="2"/>
        <v>0</v>
      </c>
      <c r="I36" s="30">
        <f t="shared" si="2"/>
        <v>-3923314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-182015881</v>
      </c>
      <c r="E38" s="34">
        <f t="shared" si="3"/>
        <v>-163712136</v>
      </c>
      <c r="F38" s="35">
        <f t="shared" si="3"/>
        <v>-503675774</v>
      </c>
      <c r="G38" s="33">
        <f t="shared" si="3"/>
        <v>-204512108</v>
      </c>
      <c r="H38" s="34">
        <f t="shared" si="3"/>
        <v>-204512108</v>
      </c>
      <c r="I38" s="36">
        <f t="shared" si="3"/>
        <v>-129588698</v>
      </c>
      <c r="J38" s="37">
        <f t="shared" si="3"/>
        <v>-151842456</v>
      </c>
      <c r="K38" s="33">
        <f t="shared" si="3"/>
        <v>-162189120</v>
      </c>
      <c r="L38" s="34">
        <f t="shared" si="3"/>
        <v>-165456768</v>
      </c>
    </row>
    <row r="39" spans="1:12" ht="12.75">
      <c r="A39" s="24" t="s">
        <v>47</v>
      </c>
      <c r="B39" s="18" t="s">
        <v>48</v>
      </c>
      <c r="C39" s="33">
        <v>0</v>
      </c>
      <c r="D39" s="33">
        <v>38522617</v>
      </c>
      <c r="E39" s="34">
        <v>-142601972</v>
      </c>
      <c r="F39" s="35">
        <v>0</v>
      </c>
      <c r="G39" s="33">
        <v>0</v>
      </c>
      <c r="H39" s="34">
        <v>0</v>
      </c>
      <c r="I39" s="36">
        <v>-85890235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-143493264</v>
      </c>
      <c r="E40" s="46">
        <f t="shared" si="4"/>
        <v>-306314108</v>
      </c>
      <c r="F40" s="47">
        <f t="shared" si="4"/>
        <v>-503675774</v>
      </c>
      <c r="G40" s="45">
        <f t="shared" si="4"/>
        <v>-204512108</v>
      </c>
      <c r="H40" s="46">
        <f t="shared" si="4"/>
        <v>-204512108</v>
      </c>
      <c r="I40" s="48">
        <f t="shared" si="4"/>
        <v>-215478933</v>
      </c>
      <c r="J40" s="49">
        <f t="shared" si="4"/>
        <v>-151842456</v>
      </c>
      <c r="K40" s="45">
        <f t="shared" si="4"/>
        <v>-162189120</v>
      </c>
      <c r="L40" s="46">
        <f t="shared" si="4"/>
        <v>-165456768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1262267</v>
      </c>
      <c r="D7" s="19">
        <v>917541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2630082</v>
      </c>
      <c r="D8" s="19">
        <v>9725905</v>
      </c>
      <c r="E8" s="20">
        <v>1546447</v>
      </c>
      <c r="F8" s="21">
        <v>2097972</v>
      </c>
      <c r="G8" s="19">
        <v>2069292</v>
      </c>
      <c r="H8" s="20">
        <v>2069292</v>
      </c>
      <c r="I8" s="22">
        <v>2900231</v>
      </c>
      <c r="J8" s="23">
        <v>2201244</v>
      </c>
      <c r="K8" s="19">
        <v>2320128</v>
      </c>
      <c r="L8" s="20">
        <v>2445396</v>
      </c>
    </row>
    <row r="9" spans="1:12" ht="12.75">
      <c r="A9" s="24" t="s">
        <v>23</v>
      </c>
      <c r="B9" s="18" t="s">
        <v>24</v>
      </c>
      <c r="C9" s="19">
        <v>210214349</v>
      </c>
      <c r="D9" s="19">
        <v>146387600</v>
      </c>
      <c r="E9" s="20">
        <v>125017401</v>
      </c>
      <c r="F9" s="21">
        <v>134163840</v>
      </c>
      <c r="G9" s="19">
        <v>135253000</v>
      </c>
      <c r="H9" s="20">
        <v>135253000</v>
      </c>
      <c r="I9" s="22">
        <v>125061530</v>
      </c>
      <c r="J9" s="23">
        <v>138990000</v>
      </c>
      <c r="K9" s="19">
        <v>144770004</v>
      </c>
      <c r="L9" s="20">
        <v>151016328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2133000</v>
      </c>
      <c r="G10" s="19">
        <v>2133000</v>
      </c>
      <c r="H10" s="20">
        <v>2133000</v>
      </c>
      <c r="I10" s="22">
        <v>1493000</v>
      </c>
      <c r="J10" s="23">
        <v>2259000</v>
      </c>
      <c r="K10" s="19">
        <v>2300004</v>
      </c>
      <c r="L10" s="20">
        <v>2520996</v>
      </c>
    </row>
    <row r="11" spans="1:12" ht="12.75">
      <c r="A11" s="24" t="s">
        <v>26</v>
      </c>
      <c r="B11" s="18"/>
      <c r="C11" s="19">
        <v>10413928</v>
      </c>
      <c r="D11" s="19">
        <v>14559075</v>
      </c>
      <c r="E11" s="20">
        <v>224516145</v>
      </c>
      <c r="F11" s="21">
        <v>108</v>
      </c>
      <c r="G11" s="19">
        <v>112</v>
      </c>
      <c r="H11" s="20">
        <v>112</v>
      </c>
      <c r="I11" s="22">
        <v>81217679</v>
      </c>
      <c r="J11" s="23">
        <v>120</v>
      </c>
      <c r="K11" s="19">
        <v>120</v>
      </c>
      <c r="L11" s="20">
        <v>132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-114467545</v>
      </c>
      <c r="D14" s="19">
        <v>-128090492</v>
      </c>
      <c r="E14" s="20">
        <v>-133298709</v>
      </c>
      <c r="F14" s="21">
        <v>-156251712</v>
      </c>
      <c r="G14" s="19">
        <v>-217002554</v>
      </c>
      <c r="H14" s="20">
        <v>-217002554</v>
      </c>
      <c r="I14" s="22">
        <v>-145619504</v>
      </c>
      <c r="J14" s="23">
        <v>-162141456</v>
      </c>
      <c r="K14" s="19">
        <v>-157379388</v>
      </c>
      <c r="L14" s="20">
        <v>-163943676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-53962895</v>
      </c>
      <c r="D16" s="19">
        <v>-78601240</v>
      </c>
      <c r="E16" s="20">
        <v>-100000</v>
      </c>
      <c r="F16" s="21">
        <v>-129996</v>
      </c>
      <c r="G16" s="19">
        <v>-130000</v>
      </c>
      <c r="H16" s="20">
        <v>-130000</v>
      </c>
      <c r="I16" s="22">
        <v>-130000</v>
      </c>
      <c r="J16" s="23">
        <v>-136764</v>
      </c>
      <c r="K16" s="19">
        <v>-136764</v>
      </c>
      <c r="L16" s="20">
        <v>-136764</v>
      </c>
    </row>
    <row r="17" spans="1:12" ht="12.75">
      <c r="A17" s="25" t="s">
        <v>32</v>
      </c>
      <c r="B17" s="26"/>
      <c r="C17" s="27">
        <f>SUM(C6:C16)</f>
        <v>56090186</v>
      </c>
      <c r="D17" s="27">
        <f aca="true" t="shared" si="0" ref="D17:L17">SUM(D6:D16)</f>
        <v>-35101611</v>
      </c>
      <c r="E17" s="28">
        <f t="shared" si="0"/>
        <v>217681284</v>
      </c>
      <c r="F17" s="29">
        <f t="shared" si="0"/>
        <v>-17986788</v>
      </c>
      <c r="G17" s="27">
        <f t="shared" si="0"/>
        <v>-77677150</v>
      </c>
      <c r="H17" s="30">
        <f t="shared" si="0"/>
        <v>-77677150</v>
      </c>
      <c r="I17" s="29">
        <f t="shared" si="0"/>
        <v>64922936</v>
      </c>
      <c r="J17" s="31">
        <f t="shared" si="0"/>
        <v>-18827856</v>
      </c>
      <c r="K17" s="27">
        <f t="shared" si="0"/>
        <v>-8125896</v>
      </c>
      <c r="L17" s="28">
        <f t="shared" si="0"/>
        <v>-8097588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1059654</v>
      </c>
      <c r="D24" s="19">
        <v>-6061657</v>
      </c>
      <c r="E24" s="20">
        <v>-54775</v>
      </c>
      <c r="F24" s="21">
        <v>54775</v>
      </c>
      <c r="G24" s="19">
        <v>0</v>
      </c>
      <c r="H24" s="20">
        <v>0</v>
      </c>
      <c r="I24" s="22">
        <v>-54775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-3994918</v>
      </c>
      <c r="D26" s="19">
        <v>-259820</v>
      </c>
      <c r="E26" s="20">
        <v>-250670</v>
      </c>
      <c r="F26" s="21">
        <v>0</v>
      </c>
      <c r="G26" s="19">
        <v>0</v>
      </c>
      <c r="H26" s="20">
        <v>0</v>
      </c>
      <c r="I26" s="22">
        <v>0</v>
      </c>
      <c r="J26" s="23">
        <v>-10328004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-2935264</v>
      </c>
      <c r="D27" s="27">
        <f aca="true" t="shared" si="1" ref="D27:L27">SUM(D21:D26)</f>
        <v>-6321477</v>
      </c>
      <c r="E27" s="28">
        <f t="shared" si="1"/>
        <v>-305445</v>
      </c>
      <c r="F27" s="29">
        <f t="shared" si="1"/>
        <v>54775</v>
      </c>
      <c r="G27" s="27">
        <f t="shared" si="1"/>
        <v>0</v>
      </c>
      <c r="H27" s="28">
        <f t="shared" si="1"/>
        <v>0</v>
      </c>
      <c r="I27" s="30">
        <f t="shared" si="1"/>
        <v>-54775</v>
      </c>
      <c r="J27" s="31">
        <f t="shared" si="1"/>
        <v>-10328004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2000</v>
      </c>
      <c r="F33" s="21">
        <v>-2000</v>
      </c>
      <c r="G33" s="39">
        <v>0</v>
      </c>
      <c r="H33" s="40">
        <v>0</v>
      </c>
      <c r="I33" s="42">
        <v>2000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2000</v>
      </c>
      <c r="F36" s="29">
        <f t="shared" si="2"/>
        <v>-2000</v>
      </c>
      <c r="G36" s="27">
        <f t="shared" si="2"/>
        <v>0</v>
      </c>
      <c r="H36" s="28">
        <f t="shared" si="2"/>
        <v>0</v>
      </c>
      <c r="I36" s="30">
        <f t="shared" si="2"/>
        <v>2000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53154922</v>
      </c>
      <c r="D38" s="33">
        <f aca="true" t="shared" si="3" ref="D38:L38">+D17+D27+D36</f>
        <v>-41423088</v>
      </c>
      <c r="E38" s="34">
        <f t="shared" si="3"/>
        <v>217377839</v>
      </c>
      <c r="F38" s="35">
        <f t="shared" si="3"/>
        <v>-17934013</v>
      </c>
      <c r="G38" s="33">
        <f t="shared" si="3"/>
        <v>-77677150</v>
      </c>
      <c r="H38" s="34">
        <f t="shared" si="3"/>
        <v>-77677150</v>
      </c>
      <c r="I38" s="36">
        <f t="shared" si="3"/>
        <v>64870161</v>
      </c>
      <c r="J38" s="37">
        <f t="shared" si="3"/>
        <v>-29155860</v>
      </c>
      <c r="K38" s="33">
        <f t="shared" si="3"/>
        <v>-8125896</v>
      </c>
      <c r="L38" s="34">
        <f t="shared" si="3"/>
        <v>-8097588</v>
      </c>
    </row>
    <row r="39" spans="1:12" ht="12.75">
      <c r="A39" s="24" t="s">
        <v>47</v>
      </c>
      <c r="B39" s="18" t="s">
        <v>48</v>
      </c>
      <c r="C39" s="33">
        <v>83059082</v>
      </c>
      <c r="D39" s="33">
        <v>136214004</v>
      </c>
      <c r="E39" s="34">
        <v>4567212</v>
      </c>
      <c r="F39" s="35">
        <v>0</v>
      </c>
      <c r="G39" s="33">
        <v>0</v>
      </c>
      <c r="H39" s="34">
        <v>0</v>
      </c>
      <c r="I39" s="36">
        <v>128876136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136214004</v>
      </c>
      <c r="D40" s="45">
        <f aca="true" t="shared" si="4" ref="D40:L40">+D38+D39</f>
        <v>94790916</v>
      </c>
      <c r="E40" s="46">
        <f t="shared" si="4"/>
        <v>221945051</v>
      </c>
      <c r="F40" s="47">
        <f t="shared" si="4"/>
        <v>-17934013</v>
      </c>
      <c r="G40" s="45">
        <f t="shared" si="4"/>
        <v>-77677150</v>
      </c>
      <c r="H40" s="46">
        <f t="shared" si="4"/>
        <v>-77677150</v>
      </c>
      <c r="I40" s="48">
        <f t="shared" si="4"/>
        <v>193746297</v>
      </c>
      <c r="J40" s="49">
        <f t="shared" si="4"/>
        <v>-29155860</v>
      </c>
      <c r="K40" s="45">
        <f t="shared" si="4"/>
        <v>-8125896</v>
      </c>
      <c r="L40" s="46">
        <f t="shared" si="4"/>
        <v>-8097588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18956000</v>
      </c>
      <c r="D6" s="19">
        <v>25768000</v>
      </c>
      <c r="E6" s="20">
        <v>27062913</v>
      </c>
      <c r="F6" s="21">
        <v>43758192</v>
      </c>
      <c r="G6" s="19">
        <v>42604438</v>
      </c>
      <c r="H6" s="20">
        <v>42604438</v>
      </c>
      <c r="I6" s="22">
        <v>25801568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40335000</v>
      </c>
      <c r="D7" s="19">
        <v>46130353</v>
      </c>
      <c r="E7" s="20">
        <v>60586179</v>
      </c>
      <c r="F7" s="21">
        <v>57946476</v>
      </c>
      <c r="G7" s="19">
        <v>59646588</v>
      </c>
      <c r="H7" s="20">
        <v>59646588</v>
      </c>
      <c r="I7" s="22">
        <v>70121992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3503368</v>
      </c>
      <c r="D8" s="19">
        <v>2359255</v>
      </c>
      <c r="E8" s="20">
        <v>24404352</v>
      </c>
      <c r="F8" s="21">
        <v>9204180</v>
      </c>
      <c r="G8" s="19">
        <v>8617791</v>
      </c>
      <c r="H8" s="20">
        <v>8617791</v>
      </c>
      <c r="I8" s="22">
        <v>10071320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115602065</v>
      </c>
      <c r="D9" s="19">
        <v>119667441</v>
      </c>
      <c r="E9" s="20">
        <v>124128000</v>
      </c>
      <c r="F9" s="21">
        <v>133484988</v>
      </c>
      <c r="G9" s="19">
        <v>133484988</v>
      </c>
      <c r="H9" s="20">
        <v>133484988</v>
      </c>
      <c r="I9" s="22">
        <v>133007000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52405000</v>
      </c>
      <c r="D10" s="19">
        <v>29313000</v>
      </c>
      <c r="E10" s="20">
        <v>12340000</v>
      </c>
      <c r="F10" s="21">
        <v>32823000</v>
      </c>
      <c r="G10" s="19">
        <v>34624783</v>
      </c>
      <c r="H10" s="20">
        <v>34624783</v>
      </c>
      <c r="I10" s="22">
        <v>20991000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4676603</v>
      </c>
      <c r="D11" s="19">
        <v>12412361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-162198092</v>
      </c>
      <c r="E14" s="20">
        <v>-181320792</v>
      </c>
      <c r="F14" s="21">
        <v>-216908311</v>
      </c>
      <c r="G14" s="19">
        <v>-218386150</v>
      </c>
      <c r="H14" s="20">
        <v>-218386150</v>
      </c>
      <c r="I14" s="22">
        <v>-188726900</v>
      </c>
      <c r="J14" s="23">
        <v>-232908732</v>
      </c>
      <c r="K14" s="19">
        <v>-246936900</v>
      </c>
      <c r="L14" s="20">
        <v>-265363260</v>
      </c>
    </row>
    <row r="15" spans="1:12" ht="12.75">
      <c r="A15" s="24" t="s">
        <v>30</v>
      </c>
      <c r="B15" s="18"/>
      <c r="C15" s="19">
        <v>0</v>
      </c>
      <c r="D15" s="19">
        <v>-260528</v>
      </c>
      <c r="E15" s="20">
        <v>-1508521</v>
      </c>
      <c r="F15" s="21">
        <v>-447588</v>
      </c>
      <c r="G15" s="19">
        <v>-150000</v>
      </c>
      <c r="H15" s="20">
        <v>-150000</v>
      </c>
      <c r="I15" s="22">
        <v>-2031512</v>
      </c>
      <c r="J15" s="23">
        <v>-145656</v>
      </c>
      <c r="K15" s="19">
        <v>-53508</v>
      </c>
      <c r="L15" s="20">
        <v>-57252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235478036</v>
      </c>
      <c r="D17" s="27">
        <f aca="true" t="shared" si="0" ref="D17:L17">SUM(D6:D16)</f>
        <v>73191790</v>
      </c>
      <c r="E17" s="28">
        <f t="shared" si="0"/>
        <v>65692131</v>
      </c>
      <c r="F17" s="29">
        <f t="shared" si="0"/>
        <v>59860937</v>
      </c>
      <c r="G17" s="27">
        <f t="shared" si="0"/>
        <v>60442438</v>
      </c>
      <c r="H17" s="30">
        <f t="shared" si="0"/>
        <v>60442438</v>
      </c>
      <c r="I17" s="29">
        <f t="shared" si="0"/>
        <v>69234468</v>
      </c>
      <c r="J17" s="31">
        <f t="shared" si="0"/>
        <v>-233054388</v>
      </c>
      <c r="K17" s="27">
        <f t="shared" si="0"/>
        <v>-246990408</v>
      </c>
      <c r="L17" s="28">
        <f t="shared" si="0"/>
        <v>-265420512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-134333853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-2312271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25655244</v>
      </c>
      <c r="F24" s="21">
        <v>-25655244</v>
      </c>
      <c r="G24" s="19">
        <v>0</v>
      </c>
      <c r="H24" s="20">
        <v>0</v>
      </c>
      <c r="I24" s="22">
        <v>25655244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-64980181</v>
      </c>
      <c r="D26" s="19">
        <v>-52630160</v>
      </c>
      <c r="E26" s="20">
        <v>-56294245</v>
      </c>
      <c r="F26" s="21">
        <v>-45653995</v>
      </c>
      <c r="G26" s="19">
        <v>-46464627</v>
      </c>
      <c r="H26" s="20">
        <v>-46464627</v>
      </c>
      <c r="I26" s="22">
        <v>-40440887</v>
      </c>
      <c r="J26" s="23">
        <v>-864991644</v>
      </c>
      <c r="K26" s="19">
        <v>-909672240</v>
      </c>
      <c r="L26" s="20">
        <v>-950557284</v>
      </c>
    </row>
    <row r="27" spans="1:12" ht="12.75">
      <c r="A27" s="25" t="s">
        <v>39</v>
      </c>
      <c r="B27" s="26"/>
      <c r="C27" s="27">
        <f>SUM(C21:C26)</f>
        <v>-201626305</v>
      </c>
      <c r="D27" s="27">
        <f aca="true" t="shared" si="1" ref="D27:L27">SUM(D21:D26)</f>
        <v>-52630160</v>
      </c>
      <c r="E27" s="28">
        <f t="shared" si="1"/>
        <v>-30639001</v>
      </c>
      <c r="F27" s="29">
        <f t="shared" si="1"/>
        <v>-71309239</v>
      </c>
      <c r="G27" s="27">
        <f t="shared" si="1"/>
        <v>-46464627</v>
      </c>
      <c r="H27" s="28">
        <f t="shared" si="1"/>
        <v>-46464627</v>
      </c>
      <c r="I27" s="30">
        <f t="shared" si="1"/>
        <v>-14785643</v>
      </c>
      <c r="J27" s="31">
        <f t="shared" si="1"/>
        <v>-864991644</v>
      </c>
      <c r="K27" s="27">
        <f t="shared" si="1"/>
        <v>-909672240</v>
      </c>
      <c r="L27" s="28">
        <f t="shared" si="1"/>
        <v>-950557284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-26722</v>
      </c>
      <c r="F33" s="21">
        <v>26722</v>
      </c>
      <c r="G33" s="39">
        <v>0</v>
      </c>
      <c r="H33" s="40">
        <v>0</v>
      </c>
      <c r="I33" s="42">
        <v>1413403</v>
      </c>
      <c r="J33" s="23">
        <v>1300008</v>
      </c>
      <c r="K33" s="19">
        <v>-100008</v>
      </c>
      <c r="L33" s="20">
        <v>-199992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-1406820</v>
      </c>
      <c r="D35" s="19">
        <v>-1537792</v>
      </c>
      <c r="E35" s="20">
        <v>1834665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-1406820</v>
      </c>
      <c r="D36" s="27">
        <f aca="true" t="shared" si="2" ref="D36:L36">SUM(D31:D35)</f>
        <v>-1537792</v>
      </c>
      <c r="E36" s="28">
        <f t="shared" si="2"/>
        <v>1807943</v>
      </c>
      <c r="F36" s="29">
        <f t="shared" si="2"/>
        <v>26722</v>
      </c>
      <c r="G36" s="27">
        <f t="shared" si="2"/>
        <v>0</v>
      </c>
      <c r="H36" s="28">
        <f t="shared" si="2"/>
        <v>0</v>
      </c>
      <c r="I36" s="30">
        <f t="shared" si="2"/>
        <v>1413403</v>
      </c>
      <c r="J36" s="31">
        <f t="shared" si="2"/>
        <v>1300008</v>
      </c>
      <c r="K36" s="27">
        <f t="shared" si="2"/>
        <v>-100008</v>
      </c>
      <c r="L36" s="28">
        <f t="shared" si="2"/>
        <v>-199992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32444911</v>
      </c>
      <c r="D38" s="33">
        <f aca="true" t="shared" si="3" ref="D38:L38">+D17+D27+D36</f>
        <v>19023838</v>
      </c>
      <c r="E38" s="34">
        <f t="shared" si="3"/>
        <v>36861073</v>
      </c>
      <c r="F38" s="35">
        <f t="shared" si="3"/>
        <v>-11421580</v>
      </c>
      <c r="G38" s="33">
        <f t="shared" si="3"/>
        <v>13977811</v>
      </c>
      <c r="H38" s="34">
        <f t="shared" si="3"/>
        <v>13977811</v>
      </c>
      <c r="I38" s="36">
        <f t="shared" si="3"/>
        <v>55862228</v>
      </c>
      <c r="J38" s="37">
        <f t="shared" si="3"/>
        <v>-1096746024</v>
      </c>
      <c r="K38" s="33">
        <f t="shared" si="3"/>
        <v>-1156762656</v>
      </c>
      <c r="L38" s="34">
        <f t="shared" si="3"/>
        <v>-1216177788</v>
      </c>
    </row>
    <row r="39" spans="1:12" ht="12.75">
      <c r="A39" s="24" t="s">
        <v>47</v>
      </c>
      <c r="B39" s="18" t="s">
        <v>48</v>
      </c>
      <c r="C39" s="33">
        <v>80804597</v>
      </c>
      <c r="D39" s="33">
        <v>105722497</v>
      </c>
      <c r="E39" s="34">
        <v>124741265</v>
      </c>
      <c r="F39" s="35">
        <v>0</v>
      </c>
      <c r="G39" s="33">
        <v>0</v>
      </c>
      <c r="H39" s="34">
        <v>0</v>
      </c>
      <c r="I39" s="36">
        <v>94167141</v>
      </c>
      <c r="J39" s="37">
        <v>916222380</v>
      </c>
      <c r="K39" s="33">
        <v>957523332</v>
      </c>
      <c r="L39" s="34">
        <v>997706496</v>
      </c>
    </row>
    <row r="40" spans="1:12" ht="12.75">
      <c r="A40" s="43" t="s">
        <v>49</v>
      </c>
      <c r="B40" s="44" t="s">
        <v>48</v>
      </c>
      <c r="C40" s="45">
        <f>+C38+C39</f>
        <v>113249508</v>
      </c>
      <c r="D40" s="45">
        <f aca="true" t="shared" si="4" ref="D40:L40">+D38+D39</f>
        <v>124746335</v>
      </c>
      <c r="E40" s="46">
        <f t="shared" si="4"/>
        <v>161602338</v>
      </c>
      <c r="F40" s="47">
        <f t="shared" si="4"/>
        <v>-11421580</v>
      </c>
      <c r="G40" s="45">
        <f t="shared" si="4"/>
        <v>13977811</v>
      </c>
      <c r="H40" s="46">
        <f t="shared" si="4"/>
        <v>13977811</v>
      </c>
      <c r="I40" s="48">
        <f t="shared" si="4"/>
        <v>150029369</v>
      </c>
      <c r="J40" s="49">
        <f t="shared" si="4"/>
        <v>-180523644</v>
      </c>
      <c r="K40" s="45">
        <f t="shared" si="4"/>
        <v>-199239324</v>
      </c>
      <c r="L40" s="46">
        <f t="shared" si="4"/>
        <v>-218471292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8907524</v>
      </c>
      <c r="D6" s="19">
        <v>20965948</v>
      </c>
      <c r="E6" s="20">
        <v>0</v>
      </c>
      <c r="F6" s="21">
        <v>0</v>
      </c>
      <c r="G6" s="19">
        <v>0</v>
      </c>
      <c r="H6" s="20">
        <v>0</v>
      </c>
      <c r="I6" s="22">
        <v>30200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59267156</v>
      </c>
      <c r="D7" s="19">
        <v>59201161</v>
      </c>
      <c r="E7" s="20">
        <v>0</v>
      </c>
      <c r="F7" s="21">
        <v>0</v>
      </c>
      <c r="G7" s="19">
        <v>0</v>
      </c>
      <c r="H7" s="20">
        <v>0</v>
      </c>
      <c r="I7" s="22">
        <v>1150910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8835335</v>
      </c>
      <c r="D8" s="19">
        <v>17181560</v>
      </c>
      <c r="E8" s="20">
        <v>16868868</v>
      </c>
      <c r="F8" s="21">
        <v>0</v>
      </c>
      <c r="G8" s="19">
        <v>0</v>
      </c>
      <c r="H8" s="20">
        <v>0</v>
      </c>
      <c r="I8" s="22">
        <v>161333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216652000</v>
      </c>
      <c r="D9" s="19">
        <v>213105000</v>
      </c>
      <c r="E9" s="20">
        <v>791382594</v>
      </c>
      <c r="F9" s="21">
        <v>0</v>
      </c>
      <c r="G9" s="19">
        <v>0</v>
      </c>
      <c r="H9" s="20">
        <v>0</v>
      </c>
      <c r="I9" s="22">
        <v>27661565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77188422</v>
      </c>
      <c r="D10" s="19">
        <v>68930154</v>
      </c>
      <c r="E10" s="20">
        <v>0</v>
      </c>
      <c r="F10" s="21">
        <v>0</v>
      </c>
      <c r="G10" s="19">
        <v>0</v>
      </c>
      <c r="H10" s="20">
        <v>0</v>
      </c>
      <c r="I10" s="22">
        <v>27497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10162645</v>
      </c>
      <c r="D11" s="19">
        <v>9358203</v>
      </c>
      <c r="E11" s="20">
        <v>69040</v>
      </c>
      <c r="F11" s="21">
        <v>0</v>
      </c>
      <c r="G11" s="19">
        <v>0</v>
      </c>
      <c r="H11" s="20">
        <v>0</v>
      </c>
      <c r="I11" s="22">
        <v>28200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-355768803</v>
      </c>
      <c r="D14" s="19">
        <v>-288877715</v>
      </c>
      <c r="E14" s="20">
        <v>-356168603</v>
      </c>
      <c r="F14" s="21">
        <v>-359802545</v>
      </c>
      <c r="G14" s="19">
        <v>-336507841</v>
      </c>
      <c r="H14" s="20">
        <v>-336507841</v>
      </c>
      <c r="I14" s="22">
        <v>-359768735</v>
      </c>
      <c r="J14" s="23">
        <v>-361968959</v>
      </c>
      <c r="K14" s="19">
        <v>-386267040</v>
      </c>
      <c r="L14" s="20">
        <v>-413557308</v>
      </c>
    </row>
    <row r="15" spans="1:12" ht="12.75">
      <c r="A15" s="24" t="s">
        <v>30</v>
      </c>
      <c r="B15" s="18"/>
      <c r="C15" s="19">
        <v>-2141105</v>
      </c>
      <c r="D15" s="19">
        <v>-1426148</v>
      </c>
      <c r="E15" s="20">
        <v>-1757133</v>
      </c>
      <c r="F15" s="21">
        <v>-2500000</v>
      </c>
      <c r="G15" s="19">
        <v>-2900000</v>
      </c>
      <c r="H15" s="20">
        <v>-2900000</v>
      </c>
      <c r="I15" s="22">
        <v>-4504721</v>
      </c>
      <c r="J15" s="23">
        <v>-2505072</v>
      </c>
      <c r="K15" s="19">
        <v>-1140792</v>
      </c>
      <c r="L15" s="20">
        <v>-53412</v>
      </c>
    </row>
    <row r="16" spans="1:12" ht="12.75">
      <c r="A16" s="24" t="s">
        <v>31</v>
      </c>
      <c r="B16" s="18" t="s">
        <v>24</v>
      </c>
      <c r="C16" s="19">
        <v>-313378</v>
      </c>
      <c r="D16" s="19">
        <v>-521411</v>
      </c>
      <c r="E16" s="20">
        <v>-2532459</v>
      </c>
      <c r="F16" s="21">
        <v>-4403973</v>
      </c>
      <c r="G16" s="19">
        <v>-3580043</v>
      </c>
      <c r="H16" s="20">
        <v>-3580043</v>
      </c>
      <c r="I16" s="22">
        <v>-2976721</v>
      </c>
      <c r="J16" s="23">
        <v>-3740229</v>
      </c>
      <c r="K16" s="19">
        <v>-3942192</v>
      </c>
      <c r="L16" s="20">
        <v>-4155084</v>
      </c>
    </row>
    <row r="17" spans="1:12" ht="12.75">
      <c r="A17" s="25" t="s">
        <v>32</v>
      </c>
      <c r="B17" s="26"/>
      <c r="C17" s="27">
        <f>SUM(C6:C16)</f>
        <v>22789796</v>
      </c>
      <c r="D17" s="27">
        <f aca="true" t="shared" si="0" ref="D17:L17">SUM(D6:D16)</f>
        <v>97916752</v>
      </c>
      <c r="E17" s="28">
        <f t="shared" si="0"/>
        <v>447862307</v>
      </c>
      <c r="F17" s="29">
        <f t="shared" si="0"/>
        <v>-366706518</v>
      </c>
      <c r="G17" s="27">
        <f t="shared" si="0"/>
        <v>-342987884</v>
      </c>
      <c r="H17" s="30">
        <f t="shared" si="0"/>
        <v>-342987884</v>
      </c>
      <c r="I17" s="29">
        <f t="shared" si="0"/>
        <v>-338190472</v>
      </c>
      <c r="J17" s="31">
        <f t="shared" si="0"/>
        <v>-368214260</v>
      </c>
      <c r="K17" s="27">
        <f t="shared" si="0"/>
        <v>-391350024</v>
      </c>
      <c r="L17" s="28">
        <f t="shared" si="0"/>
        <v>-417765804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654036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-11932253</v>
      </c>
      <c r="F23" s="38">
        <v>11932253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77166668</v>
      </c>
      <c r="D24" s="19">
        <v>0</v>
      </c>
      <c r="E24" s="20">
        <v>-773865</v>
      </c>
      <c r="F24" s="21">
        <v>773865</v>
      </c>
      <c r="G24" s="19">
        <v>0</v>
      </c>
      <c r="H24" s="20">
        <v>0</v>
      </c>
      <c r="I24" s="22">
        <v>-773865</v>
      </c>
      <c r="J24" s="23">
        <v>-13456000</v>
      </c>
      <c r="K24" s="19">
        <v>-790004</v>
      </c>
      <c r="L24" s="20">
        <v>-770004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-108388066</v>
      </c>
      <c r="D26" s="19">
        <v>-80664683</v>
      </c>
      <c r="E26" s="20">
        <v>-98690151</v>
      </c>
      <c r="F26" s="21">
        <v>-75868928</v>
      </c>
      <c r="G26" s="19">
        <v>-71368272</v>
      </c>
      <c r="H26" s="20">
        <v>-71368272</v>
      </c>
      <c r="I26" s="22">
        <v>-63378550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-30567362</v>
      </c>
      <c r="D27" s="27">
        <f aca="true" t="shared" si="1" ref="D27:L27">SUM(D21:D26)</f>
        <v>-80664683</v>
      </c>
      <c r="E27" s="28">
        <f t="shared" si="1"/>
        <v>-111396269</v>
      </c>
      <c r="F27" s="29">
        <f t="shared" si="1"/>
        <v>-63162810</v>
      </c>
      <c r="G27" s="27">
        <f t="shared" si="1"/>
        <v>-71368272</v>
      </c>
      <c r="H27" s="28">
        <f t="shared" si="1"/>
        <v>-71368272</v>
      </c>
      <c r="I27" s="30">
        <f t="shared" si="1"/>
        <v>-64152415</v>
      </c>
      <c r="J27" s="31">
        <f t="shared" si="1"/>
        <v>-13456000</v>
      </c>
      <c r="K27" s="27">
        <f t="shared" si="1"/>
        <v>-790004</v>
      </c>
      <c r="L27" s="28">
        <f t="shared" si="1"/>
        <v>-770004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-411540</v>
      </c>
      <c r="D33" s="19">
        <v>0</v>
      </c>
      <c r="E33" s="20">
        <v>5249232</v>
      </c>
      <c r="F33" s="21">
        <v>-5249232</v>
      </c>
      <c r="G33" s="39">
        <v>0</v>
      </c>
      <c r="H33" s="40">
        <v>0</v>
      </c>
      <c r="I33" s="42">
        <v>5383184</v>
      </c>
      <c r="J33" s="23">
        <v>4860000</v>
      </c>
      <c r="K33" s="19">
        <v>-349992</v>
      </c>
      <c r="L33" s="20">
        <v>-300000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-5003389</v>
      </c>
      <c r="D35" s="19">
        <v>-8169707</v>
      </c>
      <c r="E35" s="20">
        <v>0</v>
      </c>
      <c r="F35" s="21">
        <v>0</v>
      </c>
      <c r="G35" s="19">
        <v>0</v>
      </c>
      <c r="H35" s="20">
        <v>0</v>
      </c>
      <c r="I35" s="22">
        <v>-14056240</v>
      </c>
      <c r="J35" s="23">
        <v>-9685000</v>
      </c>
      <c r="K35" s="19">
        <v>-11050008</v>
      </c>
      <c r="L35" s="20">
        <v>-2504004</v>
      </c>
    </row>
    <row r="36" spans="1:12" ht="12.75">
      <c r="A36" s="25" t="s">
        <v>45</v>
      </c>
      <c r="B36" s="26"/>
      <c r="C36" s="27">
        <f>SUM(C31:C35)</f>
        <v>-5414929</v>
      </c>
      <c r="D36" s="27">
        <f aca="true" t="shared" si="2" ref="D36:L36">SUM(D31:D35)</f>
        <v>-8169707</v>
      </c>
      <c r="E36" s="28">
        <f t="shared" si="2"/>
        <v>5249232</v>
      </c>
      <c r="F36" s="29">
        <f t="shared" si="2"/>
        <v>-5249232</v>
      </c>
      <c r="G36" s="27">
        <f t="shared" si="2"/>
        <v>0</v>
      </c>
      <c r="H36" s="28">
        <f t="shared" si="2"/>
        <v>0</v>
      </c>
      <c r="I36" s="30">
        <f t="shared" si="2"/>
        <v>-8673056</v>
      </c>
      <c r="J36" s="31">
        <f t="shared" si="2"/>
        <v>-4825000</v>
      </c>
      <c r="K36" s="27">
        <f t="shared" si="2"/>
        <v>-11400000</v>
      </c>
      <c r="L36" s="28">
        <f t="shared" si="2"/>
        <v>-2804004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-13192495</v>
      </c>
      <c r="D38" s="33">
        <f aca="true" t="shared" si="3" ref="D38:L38">+D17+D27+D36</f>
        <v>9082362</v>
      </c>
      <c r="E38" s="34">
        <f t="shared" si="3"/>
        <v>341715270</v>
      </c>
      <c r="F38" s="35">
        <f t="shared" si="3"/>
        <v>-435118560</v>
      </c>
      <c r="G38" s="33">
        <f t="shared" si="3"/>
        <v>-414356156</v>
      </c>
      <c r="H38" s="34">
        <f t="shared" si="3"/>
        <v>-414356156</v>
      </c>
      <c r="I38" s="36">
        <f t="shared" si="3"/>
        <v>-411015943</v>
      </c>
      <c r="J38" s="37">
        <f t="shared" si="3"/>
        <v>-386495260</v>
      </c>
      <c r="K38" s="33">
        <f t="shared" si="3"/>
        <v>-403540028</v>
      </c>
      <c r="L38" s="34">
        <f t="shared" si="3"/>
        <v>-421339812</v>
      </c>
    </row>
    <row r="39" spans="1:12" ht="12.75">
      <c r="A39" s="24" t="s">
        <v>47</v>
      </c>
      <c r="B39" s="18" t="s">
        <v>48</v>
      </c>
      <c r="C39" s="33">
        <v>25157720</v>
      </c>
      <c r="D39" s="33">
        <v>11965225</v>
      </c>
      <c r="E39" s="34">
        <v>20944202</v>
      </c>
      <c r="F39" s="35">
        <v>0</v>
      </c>
      <c r="G39" s="33">
        <v>0</v>
      </c>
      <c r="H39" s="34">
        <v>0</v>
      </c>
      <c r="I39" s="36">
        <v>6275700</v>
      </c>
      <c r="J39" s="37">
        <v>29037000</v>
      </c>
      <c r="K39" s="33">
        <v>31320828</v>
      </c>
      <c r="L39" s="34">
        <v>45944004</v>
      </c>
    </row>
    <row r="40" spans="1:12" ht="12.75">
      <c r="A40" s="43" t="s">
        <v>49</v>
      </c>
      <c r="B40" s="44" t="s">
        <v>48</v>
      </c>
      <c r="C40" s="45">
        <f>+C38+C39</f>
        <v>11965225</v>
      </c>
      <c r="D40" s="45">
        <f aca="true" t="shared" si="4" ref="D40:L40">+D38+D39</f>
        <v>21047587</v>
      </c>
      <c r="E40" s="46">
        <f t="shared" si="4"/>
        <v>362659472</v>
      </c>
      <c r="F40" s="47">
        <f t="shared" si="4"/>
        <v>-435118560</v>
      </c>
      <c r="G40" s="45">
        <f t="shared" si="4"/>
        <v>-414356156</v>
      </c>
      <c r="H40" s="46">
        <f t="shared" si="4"/>
        <v>-414356156</v>
      </c>
      <c r="I40" s="48">
        <f t="shared" si="4"/>
        <v>-404740243</v>
      </c>
      <c r="J40" s="49">
        <f t="shared" si="4"/>
        <v>-357458260</v>
      </c>
      <c r="K40" s="45">
        <f t="shared" si="4"/>
        <v>-372219200</v>
      </c>
      <c r="L40" s="46">
        <f t="shared" si="4"/>
        <v>-375395808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10414000</v>
      </c>
      <c r="D6" s="19">
        <v>8389776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32704055</v>
      </c>
      <c r="D8" s="19">
        <v>5777914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232170000</v>
      </c>
      <c r="D9" s="19">
        <v>215273000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75450000</v>
      </c>
      <c r="D10" s="19">
        <v>94910000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32200050</v>
      </c>
      <c r="D11" s="19">
        <v>8989062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-208294561</v>
      </c>
      <c r="D14" s="19">
        <v>-286882983</v>
      </c>
      <c r="E14" s="20">
        <v>-137873547</v>
      </c>
      <c r="F14" s="21">
        <v>-249613630</v>
      </c>
      <c r="G14" s="19">
        <v>-269983724</v>
      </c>
      <c r="H14" s="20">
        <v>-269983724</v>
      </c>
      <c r="I14" s="22">
        <v>-344126102</v>
      </c>
      <c r="J14" s="23">
        <v>-266091162</v>
      </c>
      <c r="K14" s="19">
        <v>-277681401</v>
      </c>
      <c r="L14" s="20">
        <v>-287528500</v>
      </c>
    </row>
    <row r="15" spans="1:12" ht="12.75">
      <c r="A15" s="24" t="s">
        <v>30</v>
      </c>
      <c r="B15" s="18"/>
      <c r="C15" s="19">
        <v>-1439</v>
      </c>
      <c r="D15" s="19">
        <v>-1439</v>
      </c>
      <c r="E15" s="20">
        <v>-403000</v>
      </c>
      <c r="F15" s="21">
        <v>0</v>
      </c>
      <c r="G15" s="19">
        <v>0</v>
      </c>
      <c r="H15" s="20">
        <v>0</v>
      </c>
      <c r="I15" s="22">
        <v>-490103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-5218006</v>
      </c>
      <c r="F16" s="21">
        <v>-16445217</v>
      </c>
      <c r="G16" s="19">
        <v>-16445217</v>
      </c>
      <c r="H16" s="20">
        <v>-16445217</v>
      </c>
      <c r="I16" s="22">
        <v>-16610384</v>
      </c>
      <c r="J16" s="23">
        <v>-5750000</v>
      </c>
      <c r="K16" s="19">
        <v>-7300000</v>
      </c>
      <c r="L16" s="20">
        <v>-7500000</v>
      </c>
    </row>
    <row r="17" spans="1:12" ht="12.75">
      <c r="A17" s="25" t="s">
        <v>32</v>
      </c>
      <c r="B17" s="26"/>
      <c r="C17" s="27">
        <f>SUM(C6:C16)</f>
        <v>174642105</v>
      </c>
      <c r="D17" s="27">
        <f aca="true" t="shared" si="0" ref="D17:L17">SUM(D6:D16)</f>
        <v>46455330</v>
      </c>
      <c r="E17" s="28">
        <f t="shared" si="0"/>
        <v>-143494553</v>
      </c>
      <c r="F17" s="29">
        <f t="shared" si="0"/>
        <v>-266058847</v>
      </c>
      <c r="G17" s="27">
        <f t="shared" si="0"/>
        <v>-286428941</v>
      </c>
      <c r="H17" s="30">
        <f t="shared" si="0"/>
        <v>-286428941</v>
      </c>
      <c r="I17" s="29">
        <f t="shared" si="0"/>
        <v>-361226589</v>
      </c>
      <c r="J17" s="31">
        <f t="shared" si="0"/>
        <v>-271841162</v>
      </c>
      <c r="K17" s="27">
        <f t="shared" si="0"/>
        <v>-284981401</v>
      </c>
      <c r="L17" s="28">
        <f t="shared" si="0"/>
        <v>-295028500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-171040000</v>
      </c>
      <c r="D26" s="19">
        <v>-58662782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-171040000</v>
      </c>
      <c r="D27" s="27">
        <f aca="true" t="shared" si="1" ref="D27:L27">SUM(D21:D26)</f>
        <v>-58662782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3602105</v>
      </c>
      <c r="D38" s="33">
        <f aca="true" t="shared" si="3" ref="D38:L38">+D17+D27+D36</f>
        <v>-12207452</v>
      </c>
      <c r="E38" s="34">
        <f t="shared" si="3"/>
        <v>-143494553</v>
      </c>
      <c r="F38" s="35">
        <f t="shared" si="3"/>
        <v>-266058847</v>
      </c>
      <c r="G38" s="33">
        <f t="shared" si="3"/>
        <v>-286428941</v>
      </c>
      <c r="H38" s="34">
        <f t="shared" si="3"/>
        <v>-286428941</v>
      </c>
      <c r="I38" s="36">
        <f t="shared" si="3"/>
        <v>-361226589</v>
      </c>
      <c r="J38" s="37">
        <f t="shared" si="3"/>
        <v>-271841162</v>
      </c>
      <c r="K38" s="33">
        <f t="shared" si="3"/>
        <v>-284981401</v>
      </c>
      <c r="L38" s="34">
        <f t="shared" si="3"/>
        <v>-295028500</v>
      </c>
    </row>
    <row r="39" spans="1:12" ht="12.75">
      <c r="A39" s="24" t="s">
        <v>47</v>
      </c>
      <c r="B39" s="18" t="s">
        <v>48</v>
      </c>
      <c r="C39" s="33">
        <v>112117414</v>
      </c>
      <c r="D39" s="33">
        <v>96411918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115719519</v>
      </c>
      <c r="D40" s="45">
        <f aca="true" t="shared" si="4" ref="D40:L40">+D38+D39</f>
        <v>84204466</v>
      </c>
      <c r="E40" s="46">
        <f t="shared" si="4"/>
        <v>-143494553</v>
      </c>
      <c r="F40" s="47">
        <f t="shared" si="4"/>
        <v>-266058847</v>
      </c>
      <c r="G40" s="45">
        <f t="shared" si="4"/>
        <v>-286428941</v>
      </c>
      <c r="H40" s="46">
        <f t="shared" si="4"/>
        <v>-286428941</v>
      </c>
      <c r="I40" s="48">
        <f t="shared" si="4"/>
        <v>-361226589</v>
      </c>
      <c r="J40" s="49">
        <f t="shared" si="4"/>
        <v>-271841162</v>
      </c>
      <c r="K40" s="45">
        <f t="shared" si="4"/>
        <v>-284981401</v>
      </c>
      <c r="L40" s="46">
        <f t="shared" si="4"/>
        <v>-295028500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40419407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9208601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15405214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350246073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95383361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9039014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-383715020</v>
      </c>
      <c r="E14" s="20">
        <v>-466540412</v>
      </c>
      <c r="F14" s="21">
        <v>-455252235</v>
      </c>
      <c r="G14" s="19">
        <v>-442114825</v>
      </c>
      <c r="H14" s="20">
        <v>-442114825</v>
      </c>
      <c r="I14" s="22">
        <v>-357045813</v>
      </c>
      <c r="J14" s="23">
        <v>-449142363</v>
      </c>
      <c r="K14" s="19">
        <v>-487521336</v>
      </c>
      <c r="L14" s="20">
        <v>-548951577</v>
      </c>
    </row>
    <row r="15" spans="1:12" ht="12.75">
      <c r="A15" s="24" t="s">
        <v>30</v>
      </c>
      <c r="B15" s="18"/>
      <c r="C15" s="19">
        <v>0</v>
      </c>
      <c r="D15" s="19">
        <v>-1536730</v>
      </c>
      <c r="E15" s="20">
        <v>395667</v>
      </c>
      <c r="F15" s="21">
        <v>-2174725</v>
      </c>
      <c r="G15" s="19">
        <v>-2350000</v>
      </c>
      <c r="H15" s="20">
        <v>-2350000</v>
      </c>
      <c r="I15" s="22">
        <v>-249459</v>
      </c>
      <c r="J15" s="23">
        <v>-1315000</v>
      </c>
      <c r="K15" s="19">
        <v>-1386010</v>
      </c>
      <c r="L15" s="20">
        <v>-1460854</v>
      </c>
    </row>
    <row r="16" spans="1:12" ht="12.75">
      <c r="A16" s="24" t="s">
        <v>31</v>
      </c>
      <c r="B16" s="18" t="s">
        <v>24</v>
      </c>
      <c r="C16" s="19">
        <v>0</v>
      </c>
      <c r="D16" s="19">
        <v>-5465250</v>
      </c>
      <c r="E16" s="20">
        <v>-241042</v>
      </c>
      <c r="F16" s="21">
        <v>-1500000</v>
      </c>
      <c r="G16" s="19">
        <v>-200000</v>
      </c>
      <c r="H16" s="20">
        <v>-200000</v>
      </c>
      <c r="I16" s="22">
        <v>-153884</v>
      </c>
      <c r="J16" s="23">
        <v>-1263400</v>
      </c>
      <c r="K16" s="19">
        <v>-1331624</v>
      </c>
      <c r="L16" s="20">
        <v>-2807064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128984670</v>
      </c>
      <c r="E17" s="28">
        <f t="shared" si="0"/>
        <v>-466385787</v>
      </c>
      <c r="F17" s="29">
        <f t="shared" si="0"/>
        <v>-458926960</v>
      </c>
      <c r="G17" s="27">
        <f t="shared" si="0"/>
        <v>-444664825</v>
      </c>
      <c r="H17" s="30">
        <f t="shared" si="0"/>
        <v>-444664825</v>
      </c>
      <c r="I17" s="29">
        <f t="shared" si="0"/>
        <v>-357449156</v>
      </c>
      <c r="J17" s="31">
        <f t="shared" si="0"/>
        <v>-451720763</v>
      </c>
      <c r="K17" s="27">
        <f t="shared" si="0"/>
        <v>-490238970</v>
      </c>
      <c r="L17" s="28">
        <f t="shared" si="0"/>
        <v>-553219495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-110753005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-110753005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-911215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-911215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17320450</v>
      </c>
      <c r="E38" s="34">
        <f t="shared" si="3"/>
        <v>-466385787</v>
      </c>
      <c r="F38" s="35">
        <f t="shared" si="3"/>
        <v>-458926960</v>
      </c>
      <c r="G38" s="33">
        <f t="shared" si="3"/>
        <v>-444664825</v>
      </c>
      <c r="H38" s="34">
        <f t="shared" si="3"/>
        <v>-444664825</v>
      </c>
      <c r="I38" s="36">
        <f t="shared" si="3"/>
        <v>-357449156</v>
      </c>
      <c r="J38" s="37">
        <f t="shared" si="3"/>
        <v>-451720763</v>
      </c>
      <c r="K38" s="33">
        <f t="shared" si="3"/>
        <v>-490238970</v>
      </c>
      <c r="L38" s="34">
        <f t="shared" si="3"/>
        <v>-553219495</v>
      </c>
    </row>
    <row r="39" spans="1:12" ht="12.75">
      <c r="A39" s="24" t="s">
        <v>47</v>
      </c>
      <c r="B39" s="18" t="s">
        <v>48</v>
      </c>
      <c r="C39" s="33">
        <v>0</v>
      </c>
      <c r="D39" s="33">
        <v>191020068</v>
      </c>
      <c r="E39" s="34">
        <v>-72347736</v>
      </c>
      <c r="F39" s="35">
        <v>211110138</v>
      </c>
      <c r="G39" s="33">
        <v>211110138</v>
      </c>
      <c r="H39" s="34">
        <v>211110138</v>
      </c>
      <c r="I39" s="36">
        <v>3609376</v>
      </c>
      <c r="J39" s="37">
        <v>3609379</v>
      </c>
      <c r="K39" s="33">
        <v>3609379</v>
      </c>
      <c r="L39" s="34">
        <v>8129782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208340518</v>
      </c>
      <c r="E40" s="46">
        <f t="shared" si="4"/>
        <v>-538733523</v>
      </c>
      <c r="F40" s="47">
        <f t="shared" si="4"/>
        <v>-247816822</v>
      </c>
      <c r="G40" s="45">
        <f t="shared" si="4"/>
        <v>-233554687</v>
      </c>
      <c r="H40" s="46">
        <f t="shared" si="4"/>
        <v>-233554687</v>
      </c>
      <c r="I40" s="48">
        <f t="shared" si="4"/>
        <v>-353839780</v>
      </c>
      <c r="J40" s="49">
        <f t="shared" si="4"/>
        <v>-448111384</v>
      </c>
      <c r="K40" s="45">
        <f t="shared" si="4"/>
        <v>-486629591</v>
      </c>
      <c r="L40" s="46">
        <f t="shared" si="4"/>
        <v>-545089713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26341203</v>
      </c>
      <c r="D7" s="19">
        <v>30365954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14109158</v>
      </c>
      <c r="D8" s="19">
        <v>13325285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560071738</v>
      </c>
      <c r="D9" s="19">
        <v>613278313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478911218</v>
      </c>
      <c r="D10" s="19">
        <v>474225909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16753237</v>
      </c>
      <c r="D11" s="19">
        <v>12684685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-946170202</v>
      </c>
      <c r="D14" s="19">
        <v>-805161099</v>
      </c>
      <c r="E14" s="20">
        <v>-866373253</v>
      </c>
      <c r="F14" s="21">
        <v>-865296718</v>
      </c>
      <c r="G14" s="19">
        <v>-852969390</v>
      </c>
      <c r="H14" s="20">
        <v>-852969390</v>
      </c>
      <c r="I14" s="22">
        <v>-1028595252</v>
      </c>
      <c r="J14" s="23">
        <v>-842180528</v>
      </c>
      <c r="K14" s="19">
        <v>-856221974</v>
      </c>
      <c r="L14" s="20">
        <v>-872564240</v>
      </c>
    </row>
    <row r="15" spans="1:12" ht="12.75">
      <c r="A15" s="24" t="s">
        <v>30</v>
      </c>
      <c r="B15" s="18"/>
      <c r="C15" s="19">
        <v>-1545985</v>
      </c>
      <c r="D15" s="19">
        <v>-3073236</v>
      </c>
      <c r="E15" s="20">
        <v>-3396521</v>
      </c>
      <c r="F15" s="21">
        <v>-1100000</v>
      </c>
      <c r="G15" s="19">
        <v>-1100000</v>
      </c>
      <c r="H15" s="20">
        <v>-1100000</v>
      </c>
      <c r="I15" s="22">
        <v>-346933</v>
      </c>
      <c r="J15" s="23">
        <v>-500000</v>
      </c>
      <c r="K15" s="19">
        <v>-527000</v>
      </c>
      <c r="L15" s="20">
        <v>-563890</v>
      </c>
    </row>
    <row r="16" spans="1:12" ht="12.75">
      <c r="A16" s="24" t="s">
        <v>31</v>
      </c>
      <c r="B16" s="18" t="s">
        <v>24</v>
      </c>
      <c r="C16" s="19">
        <v>-4907641</v>
      </c>
      <c r="D16" s="19">
        <v>-3084991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143562726</v>
      </c>
      <c r="D17" s="27">
        <f aca="true" t="shared" si="0" ref="D17:L17">SUM(D6:D16)</f>
        <v>332560820</v>
      </c>
      <c r="E17" s="28">
        <f t="shared" si="0"/>
        <v>-869769774</v>
      </c>
      <c r="F17" s="29">
        <f t="shared" si="0"/>
        <v>-866396718</v>
      </c>
      <c r="G17" s="27">
        <f t="shared" si="0"/>
        <v>-854069390</v>
      </c>
      <c r="H17" s="30">
        <f t="shared" si="0"/>
        <v>-854069390</v>
      </c>
      <c r="I17" s="29">
        <f t="shared" si="0"/>
        <v>-1028942185</v>
      </c>
      <c r="J17" s="31">
        <f t="shared" si="0"/>
        <v>-842680528</v>
      </c>
      <c r="K17" s="27">
        <f t="shared" si="0"/>
        <v>-856748974</v>
      </c>
      <c r="L17" s="28">
        <f t="shared" si="0"/>
        <v>-873128130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15140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-66167970</v>
      </c>
      <c r="F24" s="21">
        <v>14078969</v>
      </c>
      <c r="G24" s="19">
        <v>0</v>
      </c>
      <c r="H24" s="20">
        <v>0</v>
      </c>
      <c r="I24" s="22">
        <v>78350077</v>
      </c>
      <c r="J24" s="23">
        <v>100000</v>
      </c>
      <c r="K24" s="19">
        <v>-1000000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-337195467</v>
      </c>
      <c r="D26" s="19">
        <v>-314121902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-337180327</v>
      </c>
      <c r="D27" s="27">
        <f aca="true" t="shared" si="1" ref="D27:L27">SUM(D21:D26)</f>
        <v>-314121902</v>
      </c>
      <c r="E27" s="28">
        <f t="shared" si="1"/>
        <v>-66167970</v>
      </c>
      <c r="F27" s="29">
        <f t="shared" si="1"/>
        <v>14078969</v>
      </c>
      <c r="G27" s="27">
        <f t="shared" si="1"/>
        <v>0</v>
      </c>
      <c r="H27" s="28">
        <f t="shared" si="1"/>
        <v>0</v>
      </c>
      <c r="I27" s="30">
        <f t="shared" si="1"/>
        <v>78350077</v>
      </c>
      <c r="J27" s="31">
        <f t="shared" si="1"/>
        <v>100000</v>
      </c>
      <c r="K27" s="27">
        <f t="shared" si="1"/>
        <v>-1000000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1470133</v>
      </c>
      <c r="F33" s="21">
        <v>1155867</v>
      </c>
      <c r="G33" s="39">
        <v>0</v>
      </c>
      <c r="H33" s="40">
        <v>0</v>
      </c>
      <c r="I33" s="42">
        <v>-2225536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-813392</v>
      </c>
      <c r="D35" s="19">
        <v>-879765</v>
      </c>
      <c r="E35" s="20">
        <v>-189696</v>
      </c>
      <c r="F35" s="21">
        <v>-10172000</v>
      </c>
      <c r="G35" s="19">
        <v>-10172000</v>
      </c>
      <c r="H35" s="20">
        <v>-10172000</v>
      </c>
      <c r="I35" s="22">
        <v>17244297</v>
      </c>
      <c r="J35" s="23">
        <v>-10172000</v>
      </c>
      <c r="K35" s="19">
        <v>-10172000</v>
      </c>
      <c r="L35" s="20">
        <v>-10172000</v>
      </c>
    </row>
    <row r="36" spans="1:12" ht="12.75">
      <c r="A36" s="25" t="s">
        <v>45</v>
      </c>
      <c r="B36" s="26"/>
      <c r="C36" s="27">
        <f>SUM(C31:C35)</f>
        <v>-813392</v>
      </c>
      <c r="D36" s="27">
        <f aca="true" t="shared" si="2" ref="D36:L36">SUM(D31:D35)</f>
        <v>-879765</v>
      </c>
      <c r="E36" s="28">
        <f t="shared" si="2"/>
        <v>1280437</v>
      </c>
      <c r="F36" s="29">
        <f t="shared" si="2"/>
        <v>-9016133</v>
      </c>
      <c r="G36" s="27">
        <f t="shared" si="2"/>
        <v>-10172000</v>
      </c>
      <c r="H36" s="28">
        <f t="shared" si="2"/>
        <v>-10172000</v>
      </c>
      <c r="I36" s="30">
        <f t="shared" si="2"/>
        <v>15018761</v>
      </c>
      <c r="J36" s="31">
        <f t="shared" si="2"/>
        <v>-10172000</v>
      </c>
      <c r="K36" s="27">
        <f t="shared" si="2"/>
        <v>-10172000</v>
      </c>
      <c r="L36" s="28">
        <f t="shared" si="2"/>
        <v>-10172000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-194430993</v>
      </c>
      <c r="D38" s="33">
        <f aca="true" t="shared" si="3" ref="D38:L38">+D17+D27+D36</f>
        <v>17559153</v>
      </c>
      <c r="E38" s="34">
        <f t="shared" si="3"/>
        <v>-934657307</v>
      </c>
      <c r="F38" s="35">
        <f t="shared" si="3"/>
        <v>-861333882</v>
      </c>
      <c r="G38" s="33">
        <f t="shared" si="3"/>
        <v>-864241390</v>
      </c>
      <c r="H38" s="34">
        <f t="shared" si="3"/>
        <v>-864241390</v>
      </c>
      <c r="I38" s="36">
        <f t="shared" si="3"/>
        <v>-935573347</v>
      </c>
      <c r="J38" s="37">
        <f t="shared" si="3"/>
        <v>-852752528</v>
      </c>
      <c r="K38" s="33">
        <f t="shared" si="3"/>
        <v>-867920974</v>
      </c>
      <c r="L38" s="34">
        <f t="shared" si="3"/>
        <v>-883300130</v>
      </c>
    </row>
    <row r="39" spans="1:12" ht="12.75">
      <c r="A39" s="24" t="s">
        <v>47</v>
      </c>
      <c r="B39" s="18" t="s">
        <v>48</v>
      </c>
      <c r="C39" s="33">
        <v>195345000</v>
      </c>
      <c r="D39" s="33">
        <v>913607</v>
      </c>
      <c r="E39" s="34">
        <v>0</v>
      </c>
      <c r="F39" s="35">
        <v>19875000</v>
      </c>
      <c r="G39" s="33">
        <v>19875000</v>
      </c>
      <c r="H39" s="34">
        <v>19875000</v>
      </c>
      <c r="I39" s="36">
        <v>0</v>
      </c>
      <c r="J39" s="37">
        <v>19875000</v>
      </c>
      <c r="K39" s="33">
        <v>19875000</v>
      </c>
      <c r="L39" s="34">
        <v>19875000</v>
      </c>
    </row>
    <row r="40" spans="1:12" ht="12.75">
      <c r="A40" s="43" t="s">
        <v>49</v>
      </c>
      <c r="B40" s="44" t="s">
        <v>48</v>
      </c>
      <c r="C40" s="45">
        <f>+C38+C39</f>
        <v>914007</v>
      </c>
      <c r="D40" s="45">
        <f aca="true" t="shared" si="4" ref="D40:L40">+D38+D39</f>
        <v>18472760</v>
      </c>
      <c r="E40" s="46">
        <f t="shared" si="4"/>
        <v>-934657307</v>
      </c>
      <c r="F40" s="47">
        <f t="shared" si="4"/>
        <v>-841458882</v>
      </c>
      <c r="G40" s="45">
        <f t="shared" si="4"/>
        <v>-844366390</v>
      </c>
      <c r="H40" s="46">
        <f t="shared" si="4"/>
        <v>-844366390</v>
      </c>
      <c r="I40" s="48">
        <f t="shared" si="4"/>
        <v>-935573347</v>
      </c>
      <c r="J40" s="49">
        <f t="shared" si="4"/>
        <v>-832877528</v>
      </c>
      <c r="K40" s="45">
        <f t="shared" si="4"/>
        <v>-848045974</v>
      </c>
      <c r="L40" s="46">
        <f t="shared" si="4"/>
        <v>-863425130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8977595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13039518</v>
      </c>
      <c r="D7" s="19">
        <v>11029921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27949360</v>
      </c>
      <c r="D8" s="19">
        <v>6309284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212960000</v>
      </c>
      <c r="D9" s="19">
        <v>216514000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64870000</v>
      </c>
      <c r="D10" s="19">
        <v>54976000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11677760</v>
      </c>
      <c r="D11" s="19">
        <v>5918591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-164954678</v>
      </c>
      <c r="D14" s="19">
        <v>-204024528</v>
      </c>
      <c r="E14" s="20">
        <v>-104298554</v>
      </c>
      <c r="F14" s="21">
        <v>-216430366</v>
      </c>
      <c r="G14" s="19">
        <v>-276685088</v>
      </c>
      <c r="H14" s="20">
        <v>-276685088</v>
      </c>
      <c r="I14" s="22">
        <v>-252524912</v>
      </c>
      <c r="J14" s="23">
        <v>-305478662</v>
      </c>
      <c r="K14" s="19">
        <v>-300747003</v>
      </c>
      <c r="L14" s="20">
        <v>-318780217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-2</v>
      </c>
      <c r="L15" s="20">
        <v>-2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174519555</v>
      </c>
      <c r="D17" s="27">
        <f aca="true" t="shared" si="0" ref="D17:L17">SUM(D6:D16)</f>
        <v>90723268</v>
      </c>
      <c r="E17" s="28">
        <f t="shared" si="0"/>
        <v>-104298554</v>
      </c>
      <c r="F17" s="29">
        <f t="shared" si="0"/>
        <v>-216430366</v>
      </c>
      <c r="G17" s="27">
        <f t="shared" si="0"/>
        <v>-276685088</v>
      </c>
      <c r="H17" s="30">
        <f t="shared" si="0"/>
        <v>-276685088</v>
      </c>
      <c r="I17" s="29">
        <f t="shared" si="0"/>
        <v>-252524912</v>
      </c>
      <c r="J17" s="31">
        <f t="shared" si="0"/>
        <v>-305478662</v>
      </c>
      <c r="K17" s="27">
        <f t="shared" si="0"/>
        <v>-300747005</v>
      </c>
      <c r="L17" s="28">
        <f t="shared" si="0"/>
        <v>-318780219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74496</v>
      </c>
      <c r="D21" s="19">
        <v>115417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-174594051</v>
      </c>
      <c r="D26" s="19">
        <v>-95620701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-174519555</v>
      </c>
      <c r="D27" s="27">
        <f aca="true" t="shared" si="1" ref="D27:L27">SUM(D21:D26)</f>
        <v>-95505284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395000</v>
      </c>
      <c r="K33" s="19">
        <v>3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395000</v>
      </c>
      <c r="K36" s="27">
        <f t="shared" si="2"/>
        <v>3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-4782016</v>
      </c>
      <c r="E38" s="34">
        <f t="shared" si="3"/>
        <v>-104298554</v>
      </c>
      <c r="F38" s="35">
        <f t="shared" si="3"/>
        <v>-216430366</v>
      </c>
      <c r="G38" s="33">
        <f t="shared" si="3"/>
        <v>-276685088</v>
      </c>
      <c r="H38" s="34">
        <f t="shared" si="3"/>
        <v>-276685088</v>
      </c>
      <c r="I38" s="36">
        <f t="shared" si="3"/>
        <v>-252524912</v>
      </c>
      <c r="J38" s="37">
        <f t="shared" si="3"/>
        <v>-305083662</v>
      </c>
      <c r="K38" s="33">
        <f t="shared" si="3"/>
        <v>-300747002</v>
      </c>
      <c r="L38" s="34">
        <f t="shared" si="3"/>
        <v>-318780219</v>
      </c>
    </row>
    <row r="39" spans="1:12" ht="12.75">
      <c r="A39" s="24" t="s">
        <v>47</v>
      </c>
      <c r="B39" s="18" t="s">
        <v>48</v>
      </c>
      <c r="C39" s="33">
        <v>60714362</v>
      </c>
      <c r="D39" s="33">
        <v>60714362</v>
      </c>
      <c r="E39" s="34">
        <v>-267918</v>
      </c>
      <c r="F39" s="35">
        <v>-102179482</v>
      </c>
      <c r="G39" s="33">
        <v>-102179482</v>
      </c>
      <c r="H39" s="34">
        <v>-102179482</v>
      </c>
      <c r="I39" s="36">
        <v>711663</v>
      </c>
      <c r="J39" s="37">
        <v>8174566</v>
      </c>
      <c r="K39" s="33">
        <v>5699002</v>
      </c>
      <c r="L39" s="34">
        <v>7204294</v>
      </c>
    </row>
    <row r="40" spans="1:12" ht="12.75">
      <c r="A40" s="43" t="s">
        <v>49</v>
      </c>
      <c r="B40" s="44" t="s">
        <v>48</v>
      </c>
      <c r="C40" s="45">
        <f>+C38+C39</f>
        <v>60714362</v>
      </c>
      <c r="D40" s="45">
        <f aca="true" t="shared" si="4" ref="D40:L40">+D38+D39</f>
        <v>55932346</v>
      </c>
      <c r="E40" s="46">
        <f t="shared" si="4"/>
        <v>-104566472</v>
      </c>
      <c r="F40" s="47">
        <f t="shared" si="4"/>
        <v>-318609848</v>
      </c>
      <c r="G40" s="45">
        <f t="shared" si="4"/>
        <v>-378864570</v>
      </c>
      <c r="H40" s="46">
        <f t="shared" si="4"/>
        <v>-378864570</v>
      </c>
      <c r="I40" s="48">
        <f t="shared" si="4"/>
        <v>-251813249</v>
      </c>
      <c r="J40" s="49">
        <f t="shared" si="4"/>
        <v>-296909096</v>
      </c>
      <c r="K40" s="45">
        <f t="shared" si="4"/>
        <v>-295048000</v>
      </c>
      <c r="L40" s="46">
        <f t="shared" si="4"/>
        <v>-311575925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64262938</v>
      </c>
      <c r="D6" s="19">
        <v>69332445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421809463</v>
      </c>
      <c r="D7" s="19">
        <v>455175484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73149131</v>
      </c>
      <c r="D8" s="19">
        <v>53428640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337295055</v>
      </c>
      <c r="D9" s="19">
        <v>329739123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91631451</v>
      </c>
      <c r="D10" s="19">
        <v>165507150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6850014</v>
      </c>
      <c r="D11" s="19">
        <v>8253077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-772510991</v>
      </c>
      <c r="D14" s="19">
        <v>-801915598</v>
      </c>
      <c r="E14" s="20">
        <v>-88678250</v>
      </c>
      <c r="F14" s="21">
        <v>-949634163</v>
      </c>
      <c r="G14" s="19">
        <v>-974830614</v>
      </c>
      <c r="H14" s="20">
        <v>-974830614</v>
      </c>
      <c r="I14" s="22">
        <v>-846462467</v>
      </c>
      <c r="J14" s="23">
        <v>-1056420309</v>
      </c>
      <c r="K14" s="19">
        <v>-1113463793</v>
      </c>
      <c r="L14" s="20">
        <v>-1173586535</v>
      </c>
    </row>
    <row r="15" spans="1:12" ht="12.75">
      <c r="A15" s="24" t="s">
        <v>30</v>
      </c>
      <c r="B15" s="18"/>
      <c r="C15" s="19">
        <v>-10704593</v>
      </c>
      <c r="D15" s="19">
        <v>-12489696</v>
      </c>
      <c r="E15" s="20">
        <v>-2098521</v>
      </c>
      <c r="F15" s="21">
        <v>-26448557</v>
      </c>
      <c r="G15" s="19">
        <v>-26448557</v>
      </c>
      <c r="H15" s="20">
        <v>-26448557</v>
      </c>
      <c r="I15" s="22">
        <v>-11287372</v>
      </c>
      <c r="J15" s="23">
        <v>-14658315</v>
      </c>
      <c r="K15" s="19">
        <v>-12552037</v>
      </c>
      <c r="L15" s="20">
        <v>-9964214</v>
      </c>
    </row>
    <row r="16" spans="1:12" ht="12.75">
      <c r="A16" s="24" t="s">
        <v>31</v>
      </c>
      <c r="B16" s="18" t="s">
        <v>24</v>
      </c>
      <c r="C16" s="19">
        <v>-130745851</v>
      </c>
      <c r="D16" s="19">
        <v>-123608709</v>
      </c>
      <c r="E16" s="20">
        <v>-2078081</v>
      </c>
      <c r="F16" s="21">
        <v>-30804673</v>
      </c>
      <c r="G16" s="19">
        <v>-30804673</v>
      </c>
      <c r="H16" s="20">
        <v>-30804673</v>
      </c>
      <c r="I16" s="22">
        <v>-25758989</v>
      </c>
      <c r="J16" s="23">
        <v>-36021812</v>
      </c>
      <c r="K16" s="19">
        <v>-36711714</v>
      </c>
      <c r="L16" s="20">
        <v>-24362317</v>
      </c>
    </row>
    <row r="17" spans="1:12" ht="12.75">
      <c r="A17" s="25" t="s">
        <v>32</v>
      </c>
      <c r="B17" s="26"/>
      <c r="C17" s="27">
        <f>SUM(C6:C16)</f>
        <v>81036617</v>
      </c>
      <c r="D17" s="27">
        <f aca="true" t="shared" si="0" ref="D17:L17">SUM(D6:D16)</f>
        <v>143421916</v>
      </c>
      <c r="E17" s="28">
        <f t="shared" si="0"/>
        <v>-92854852</v>
      </c>
      <c r="F17" s="29">
        <f t="shared" si="0"/>
        <v>-1006887393</v>
      </c>
      <c r="G17" s="27">
        <f t="shared" si="0"/>
        <v>-1032083844</v>
      </c>
      <c r="H17" s="30">
        <f t="shared" si="0"/>
        <v>-1032083844</v>
      </c>
      <c r="I17" s="29">
        <f t="shared" si="0"/>
        <v>-883508828</v>
      </c>
      <c r="J17" s="31">
        <f t="shared" si="0"/>
        <v>-1107100436</v>
      </c>
      <c r="K17" s="27">
        <f t="shared" si="0"/>
        <v>-1162727544</v>
      </c>
      <c r="L17" s="28">
        <f t="shared" si="0"/>
        <v>-1207913066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185000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-14044174</v>
      </c>
      <c r="D24" s="19">
        <v>-4757914</v>
      </c>
      <c r="E24" s="20">
        <v>-47000000</v>
      </c>
      <c r="F24" s="21">
        <v>1651058</v>
      </c>
      <c r="G24" s="19">
        <v>0</v>
      </c>
      <c r="H24" s="20">
        <v>0</v>
      </c>
      <c r="I24" s="22">
        <v>-34164081</v>
      </c>
      <c r="J24" s="23">
        <v>11470319</v>
      </c>
      <c r="K24" s="19">
        <v>-4203092</v>
      </c>
      <c r="L24" s="20">
        <v>-4763258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-88987034</v>
      </c>
      <c r="D26" s="19">
        <v>-130528443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-103031208</v>
      </c>
      <c r="D27" s="27">
        <f aca="true" t="shared" si="1" ref="D27:L27">SUM(D21:D26)</f>
        <v>-135101357</v>
      </c>
      <c r="E27" s="28">
        <f t="shared" si="1"/>
        <v>-47000000</v>
      </c>
      <c r="F27" s="29">
        <f t="shared" si="1"/>
        <v>1651058</v>
      </c>
      <c r="G27" s="27">
        <f t="shared" si="1"/>
        <v>0</v>
      </c>
      <c r="H27" s="28">
        <f t="shared" si="1"/>
        <v>0</v>
      </c>
      <c r="I27" s="30">
        <f t="shared" si="1"/>
        <v>-34164081</v>
      </c>
      <c r="J27" s="31">
        <f t="shared" si="1"/>
        <v>11470319</v>
      </c>
      <c r="K27" s="27">
        <f t="shared" si="1"/>
        <v>-4203092</v>
      </c>
      <c r="L27" s="28">
        <f t="shared" si="1"/>
        <v>-4763258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61300000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2114571</v>
      </c>
      <c r="D33" s="19">
        <v>0</v>
      </c>
      <c r="E33" s="20">
        <v>150166</v>
      </c>
      <c r="F33" s="21">
        <v>25379219</v>
      </c>
      <c r="G33" s="39">
        <v>-25529385</v>
      </c>
      <c r="H33" s="40">
        <v>-25529385</v>
      </c>
      <c r="I33" s="42">
        <v>0</v>
      </c>
      <c r="J33" s="23">
        <v>29058463</v>
      </c>
      <c r="K33" s="19">
        <v>1100000</v>
      </c>
      <c r="L33" s="20">
        <v>1100000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-14347255</v>
      </c>
      <c r="D35" s="19">
        <v>-31247404</v>
      </c>
      <c r="E35" s="20">
        <v>4064259</v>
      </c>
      <c r="F35" s="21">
        <v>-10766612</v>
      </c>
      <c r="G35" s="19">
        <v>0</v>
      </c>
      <c r="H35" s="20">
        <v>0</v>
      </c>
      <c r="I35" s="22">
        <v>0</v>
      </c>
      <c r="J35" s="23">
        <v>-9818010</v>
      </c>
      <c r="K35" s="19">
        <v>-10629808</v>
      </c>
      <c r="L35" s="20">
        <v>-11510781</v>
      </c>
    </row>
    <row r="36" spans="1:12" ht="12.75">
      <c r="A36" s="25" t="s">
        <v>45</v>
      </c>
      <c r="B36" s="26"/>
      <c r="C36" s="27">
        <f>SUM(C31:C35)</f>
        <v>49067316</v>
      </c>
      <c r="D36" s="27">
        <f aca="true" t="shared" si="2" ref="D36:L36">SUM(D31:D35)</f>
        <v>-31247404</v>
      </c>
      <c r="E36" s="28">
        <f t="shared" si="2"/>
        <v>4214425</v>
      </c>
      <c r="F36" s="29">
        <f t="shared" si="2"/>
        <v>14612607</v>
      </c>
      <c r="G36" s="27">
        <f t="shared" si="2"/>
        <v>-25529385</v>
      </c>
      <c r="H36" s="28">
        <f t="shared" si="2"/>
        <v>-25529385</v>
      </c>
      <c r="I36" s="30">
        <f t="shared" si="2"/>
        <v>0</v>
      </c>
      <c r="J36" s="31">
        <f t="shared" si="2"/>
        <v>19240453</v>
      </c>
      <c r="K36" s="27">
        <f t="shared" si="2"/>
        <v>-9529808</v>
      </c>
      <c r="L36" s="28">
        <f t="shared" si="2"/>
        <v>-10410781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27072725</v>
      </c>
      <c r="D38" s="33">
        <f aca="true" t="shared" si="3" ref="D38:L38">+D17+D27+D36</f>
        <v>-22926845</v>
      </c>
      <c r="E38" s="34">
        <f t="shared" si="3"/>
        <v>-135640427</v>
      </c>
      <c r="F38" s="35">
        <f t="shared" si="3"/>
        <v>-990623728</v>
      </c>
      <c r="G38" s="33">
        <f t="shared" si="3"/>
        <v>-1057613229</v>
      </c>
      <c r="H38" s="34">
        <f t="shared" si="3"/>
        <v>-1057613229</v>
      </c>
      <c r="I38" s="36">
        <f t="shared" si="3"/>
        <v>-917672909</v>
      </c>
      <c r="J38" s="37">
        <f t="shared" si="3"/>
        <v>-1076389664</v>
      </c>
      <c r="K38" s="33">
        <f t="shared" si="3"/>
        <v>-1176460444</v>
      </c>
      <c r="L38" s="34">
        <f t="shared" si="3"/>
        <v>-1223087105</v>
      </c>
    </row>
    <row r="39" spans="1:12" ht="12.75">
      <c r="A39" s="24" t="s">
        <v>47</v>
      </c>
      <c r="B39" s="18" t="s">
        <v>48</v>
      </c>
      <c r="C39" s="33">
        <v>28404636</v>
      </c>
      <c r="D39" s="33">
        <v>55477362</v>
      </c>
      <c r="E39" s="34">
        <v>0</v>
      </c>
      <c r="F39" s="35">
        <v>681364847</v>
      </c>
      <c r="G39" s="33">
        <v>681364847</v>
      </c>
      <c r="H39" s="34">
        <v>681364847</v>
      </c>
      <c r="I39" s="36">
        <v>7490665</v>
      </c>
      <c r="J39" s="37">
        <v>11457490</v>
      </c>
      <c r="K39" s="33">
        <v>26</v>
      </c>
      <c r="L39" s="34">
        <v>25</v>
      </c>
    </row>
    <row r="40" spans="1:12" ht="12.75">
      <c r="A40" s="43" t="s">
        <v>49</v>
      </c>
      <c r="B40" s="44" t="s">
        <v>48</v>
      </c>
      <c r="C40" s="45">
        <f>+C38+C39</f>
        <v>55477361</v>
      </c>
      <c r="D40" s="45">
        <f aca="true" t="shared" si="4" ref="D40:L40">+D38+D39</f>
        <v>32550517</v>
      </c>
      <c r="E40" s="46">
        <f t="shared" si="4"/>
        <v>-135640427</v>
      </c>
      <c r="F40" s="47">
        <f t="shared" si="4"/>
        <v>-309258881</v>
      </c>
      <c r="G40" s="45">
        <f t="shared" si="4"/>
        <v>-376248382</v>
      </c>
      <c r="H40" s="46">
        <f t="shared" si="4"/>
        <v>-376248382</v>
      </c>
      <c r="I40" s="48">
        <f t="shared" si="4"/>
        <v>-910182244</v>
      </c>
      <c r="J40" s="49">
        <f t="shared" si="4"/>
        <v>-1064932174</v>
      </c>
      <c r="K40" s="45">
        <f t="shared" si="4"/>
        <v>-1176460418</v>
      </c>
      <c r="L40" s="46">
        <f t="shared" si="4"/>
        <v>-1223087080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68105690</v>
      </c>
      <c r="D6" s="19">
        <v>47968238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108147928</v>
      </c>
      <c r="D7" s="19">
        <v>152119043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27806271</v>
      </c>
      <c r="D8" s="19">
        <v>18679815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112920038</v>
      </c>
      <c r="D9" s="19">
        <v>114443656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56992000</v>
      </c>
      <c r="D10" s="19">
        <v>29782133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4111105</v>
      </c>
      <c r="D11" s="19">
        <v>518238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-308662061</v>
      </c>
      <c r="D14" s="19">
        <v>-309229014</v>
      </c>
      <c r="E14" s="20">
        <v>-316108040</v>
      </c>
      <c r="F14" s="21">
        <v>-403341553</v>
      </c>
      <c r="G14" s="19">
        <v>-403424444</v>
      </c>
      <c r="H14" s="20">
        <v>-403424444</v>
      </c>
      <c r="I14" s="22">
        <v>-348710407</v>
      </c>
      <c r="J14" s="23">
        <v>-431907035</v>
      </c>
      <c r="K14" s="19">
        <v>-455003863</v>
      </c>
      <c r="L14" s="20">
        <v>-481856444</v>
      </c>
    </row>
    <row r="15" spans="1:12" ht="12.75">
      <c r="A15" s="24" t="s">
        <v>30</v>
      </c>
      <c r="B15" s="18"/>
      <c r="C15" s="19">
        <v>-1214925</v>
      </c>
      <c r="D15" s="19">
        <v>-325248</v>
      </c>
      <c r="E15" s="20">
        <v>-16704478</v>
      </c>
      <c r="F15" s="21">
        <v>-744800</v>
      </c>
      <c r="G15" s="19">
        <v>-544800</v>
      </c>
      <c r="H15" s="20">
        <v>-544800</v>
      </c>
      <c r="I15" s="22">
        <v>-293764</v>
      </c>
      <c r="J15" s="23">
        <v>-575309</v>
      </c>
      <c r="K15" s="19">
        <v>-606375</v>
      </c>
      <c r="L15" s="20">
        <v>-639121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68206046</v>
      </c>
      <c r="D17" s="27">
        <f aca="true" t="shared" si="0" ref="D17:L17">SUM(D6:D16)</f>
        <v>53956861</v>
      </c>
      <c r="E17" s="28">
        <f t="shared" si="0"/>
        <v>-332812518</v>
      </c>
      <c r="F17" s="29">
        <f t="shared" si="0"/>
        <v>-404086353</v>
      </c>
      <c r="G17" s="27">
        <f t="shared" si="0"/>
        <v>-403969244</v>
      </c>
      <c r="H17" s="30">
        <f t="shared" si="0"/>
        <v>-403969244</v>
      </c>
      <c r="I17" s="29">
        <f t="shared" si="0"/>
        <v>-349004171</v>
      </c>
      <c r="J17" s="31">
        <f t="shared" si="0"/>
        <v>-432482344</v>
      </c>
      <c r="K17" s="27">
        <f t="shared" si="0"/>
        <v>-455610238</v>
      </c>
      <c r="L17" s="28">
        <f t="shared" si="0"/>
        <v>-482495565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-52367881</v>
      </c>
      <c r="D26" s="19">
        <v>-39116986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-52367881</v>
      </c>
      <c r="D27" s="27">
        <f aca="true" t="shared" si="1" ref="D27:L27">SUM(D21:D26)</f>
        <v>-39116986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-371165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1998619</v>
      </c>
      <c r="F33" s="21">
        <v>1220501</v>
      </c>
      <c r="G33" s="39">
        <v>0</v>
      </c>
      <c r="H33" s="40">
        <v>0</v>
      </c>
      <c r="I33" s="42">
        <v>1021506</v>
      </c>
      <c r="J33" s="23">
        <v>905330</v>
      </c>
      <c r="K33" s="19">
        <v>400001</v>
      </c>
      <c r="L33" s="20">
        <v>400000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-8014925</v>
      </c>
      <c r="D35" s="19">
        <v>-8500000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-8014925</v>
      </c>
      <c r="D36" s="27">
        <f aca="true" t="shared" si="2" ref="D36:L36">SUM(D31:D35)</f>
        <v>-8871165</v>
      </c>
      <c r="E36" s="28">
        <f t="shared" si="2"/>
        <v>1998619</v>
      </c>
      <c r="F36" s="29">
        <f t="shared" si="2"/>
        <v>1220501</v>
      </c>
      <c r="G36" s="27">
        <f t="shared" si="2"/>
        <v>0</v>
      </c>
      <c r="H36" s="28">
        <f t="shared" si="2"/>
        <v>0</v>
      </c>
      <c r="I36" s="30">
        <f t="shared" si="2"/>
        <v>1021506</v>
      </c>
      <c r="J36" s="31">
        <f t="shared" si="2"/>
        <v>905330</v>
      </c>
      <c r="K36" s="27">
        <f t="shared" si="2"/>
        <v>400001</v>
      </c>
      <c r="L36" s="28">
        <f t="shared" si="2"/>
        <v>400000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7823240</v>
      </c>
      <c r="D38" s="33">
        <f aca="true" t="shared" si="3" ref="D38:L38">+D17+D27+D36</f>
        <v>5968710</v>
      </c>
      <c r="E38" s="34">
        <f t="shared" si="3"/>
        <v>-330813899</v>
      </c>
      <c r="F38" s="35">
        <f t="shared" si="3"/>
        <v>-402865852</v>
      </c>
      <c r="G38" s="33">
        <f t="shared" si="3"/>
        <v>-403969244</v>
      </c>
      <c r="H38" s="34">
        <f t="shared" si="3"/>
        <v>-403969244</v>
      </c>
      <c r="I38" s="36">
        <f t="shared" si="3"/>
        <v>-347982665</v>
      </c>
      <c r="J38" s="37">
        <f t="shared" si="3"/>
        <v>-431577014</v>
      </c>
      <c r="K38" s="33">
        <f t="shared" si="3"/>
        <v>-455210237</v>
      </c>
      <c r="L38" s="34">
        <f t="shared" si="3"/>
        <v>-482095565</v>
      </c>
    </row>
    <row r="39" spans="1:12" ht="12.75">
      <c r="A39" s="24" t="s">
        <v>47</v>
      </c>
      <c r="B39" s="18" t="s">
        <v>48</v>
      </c>
      <c r="C39" s="33">
        <v>3245831</v>
      </c>
      <c r="D39" s="33">
        <v>11069072</v>
      </c>
      <c r="E39" s="34">
        <v>0</v>
      </c>
      <c r="F39" s="35">
        <v>5000000</v>
      </c>
      <c r="G39" s="33">
        <v>-164129936</v>
      </c>
      <c r="H39" s="34">
        <v>-164129936</v>
      </c>
      <c r="I39" s="36">
        <v>0</v>
      </c>
      <c r="J39" s="37">
        <v>5007451</v>
      </c>
      <c r="K39" s="33">
        <v>-24567262</v>
      </c>
      <c r="L39" s="34">
        <v>-23538584</v>
      </c>
    </row>
    <row r="40" spans="1:12" ht="12.75">
      <c r="A40" s="43" t="s">
        <v>49</v>
      </c>
      <c r="B40" s="44" t="s">
        <v>48</v>
      </c>
      <c r="C40" s="45">
        <f>+C38+C39</f>
        <v>11069071</v>
      </c>
      <c r="D40" s="45">
        <f aca="true" t="shared" si="4" ref="D40:L40">+D38+D39</f>
        <v>17037782</v>
      </c>
      <c r="E40" s="46">
        <f t="shared" si="4"/>
        <v>-330813899</v>
      </c>
      <c r="F40" s="47">
        <f t="shared" si="4"/>
        <v>-397865852</v>
      </c>
      <c r="G40" s="45">
        <f t="shared" si="4"/>
        <v>-568099180</v>
      </c>
      <c r="H40" s="46">
        <f t="shared" si="4"/>
        <v>-568099180</v>
      </c>
      <c r="I40" s="48">
        <f t="shared" si="4"/>
        <v>-347982665</v>
      </c>
      <c r="J40" s="49">
        <f t="shared" si="4"/>
        <v>-426569563</v>
      </c>
      <c r="K40" s="45">
        <f t="shared" si="4"/>
        <v>-479777499</v>
      </c>
      <c r="L40" s="46">
        <f t="shared" si="4"/>
        <v>-505634149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23054015</v>
      </c>
      <c r="D6" s="19">
        <v>61588254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2917069</v>
      </c>
      <c r="D7" s="19">
        <v>-17786962</v>
      </c>
      <c r="E7" s="20">
        <v>0</v>
      </c>
      <c r="F7" s="21">
        <v>0</v>
      </c>
      <c r="G7" s="19">
        <v>0</v>
      </c>
      <c r="H7" s="20">
        <v>0</v>
      </c>
      <c r="I7" s="22">
        <v>140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5154022</v>
      </c>
      <c r="D8" s="19">
        <v>-306830</v>
      </c>
      <c r="E8" s="20">
        <v>79793036</v>
      </c>
      <c r="F8" s="21">
        <v>54829812</v>
      </c>
      <c r="G8" s="19">
        <v>275834150</v>
      </c>
      <c r="H8" s="20">
        <v>275834150</v>
      </c>
      <c r="I8" s="22">
        <v>135417441</v>
      </c>
      <c r="J8" s="23">
        <v>112167900</v>
      </c>
      <c r="K8" s="19">
        <v>120019656</v>
      </c>
      <c r="L8" s="20">
        <v>128421036</v>
      </c>
    </row>
    <row r="9" spans="1:12" ht="12.75">
      <c r="A9" s="24" t="s">
        <v>23</v>
      </c>
      <c r="B9" s="18" t="s">
        <v>24</v>
      </c>
      <c r="C9" s="19">
        <v>119806753</v>
      </c>
      <c r="D9" s="19">
        <v>94154004</v>
      </c>
      <c r="E9" s="20">
        <v>121453435</v>
      </c>
      <c r="F9" s="21">
        <v>0</v>
      </c>
      <c r="G9" s="19">
        <v>112485192</v>
      </c>
      <c r="H9" s="20">
        <v>112485192</v>
      </c>
      <c r="I9" s="22">
        <v>112849812</v>
      </c>
      <c r="J9" s="23">
        <v>-181900008</v>
      </c>
      <c r="K9" s="19">
        <v>-194633004</v>
      </c>
      <c r="L9" s="20">
        <v>-208257312</v>
      </c>
    </row>
    <row r="10" spans="1:12" ht="12.75">
      <c r="A10" s="24" t="s">
        <v>25</v>
      </c>
      <c r="B10" s="18" t="s">
        <v>24</v>
      </c>
      <c r="C10" s="19">
        <v>30068247</v>
      </c>
      <c r="D10" s="19">
        <v>24935996</v>
      </c>
      <c r="E10" s="20">
        <v>8093000</v>
      </c>
      <c r="F10" s="21">
        <v>0</v>
      </c>
      <c r="G10" s="19">
        <v>26337098</v>
      </c>
      <c r="H10" s="20">
        <v>26337098</v>
      </c>
      <c r="I10" s="22">
        <v>41337001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4400886</v>
      </c>
      <c r="D11" s="19">
        <v>7053058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-98325268</v>
      </c>
      <c r="D14" s="19">
        <v>-104818595</v>
      </c>
      <c r="E14" s="20">
        <v>-119873479</v>
      </c>
      <c r="F14" s="21">
        <v>-150007344</v>
      </c>
      <c r="G14" s="19">
        <v>-168753505</v>
      </c>
      <c r="H14" s="20">
        <v>-168753505</v>
      </c>
      <c r="I14" s="22">
        <v>-141175275</v>
      </c>
      <c r="J14" s="23">
        <v>-179947368</v>
      </c>
      <c r="K14" s="19">
        <v>-187957488</v>
      </c>
      <c r="L14" s="20">
        <v>-199808904</v>
      </c>
    </row>
    <row r="15" spans="1:12" ht="12.75">
      <c r="A15" s="24" t="s">
        <v>30</v>
      </c>
      <c r="B15" s="18"/>
      <c r="C15" s="19">
        <v>-45995</v>
      </c>
      <c r="D15" s="19">
        <v>-26259</v>
      </c>
      <c r="E15" s="20">
        <v>-25165</v>
      </c>
      <c r="F15" s="21">
        <v>-80004</v>
      </c>
      <c r="G15" s="19">
        <v>-130004</v>
      </c>
      <c r="H15" s="20">
        <v>-130004</v>
      </c>
      <c r="I15" s="22">
        <v>-286518</v>
      </c>
      <c r="J15" s="23">
        <v>-150000</v>
      </c>
      <c r="K15" s="19">
        <v>-158100</v>
      </c>
      <c r="L15" s="20">
        <v>-166644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87029729</v>
      </c>
      <c r="D17" s="27">
        <f aca="true" t="shared" si="0" ref="D17:L17">SUM(D6:D16)</f>
        <v>64792666</v>
      </c>
      <c r="E17" s="28">
        <f t="shared" si="0"/>
        <v>89440827</v>
      </c>
      <c r="F17" s="29">
        <f t="shared" si="0"/>
        <v>-95257536</v>
      </c>
      <c r="G17" s="27">
        <f t="shared" si="0"/>
        <v>245772931</v>
      </c>
      <c r="H17" s="30">
        <f t="shared" si="0"/>
        <v>245772931</v>
      </c>
      <c r="I17" s="29">
        <f t="shared" si="0"/>
        <v>148142601</v>
      </c>
      <c r="J17" s="31">
        <f t="shared" si="0"/>
        <v>-249829476</v>
      </c>
      <c r="K17" s="27">
        <f t="shared" si="0"/>
        <v>-262728936</v>
      </c>
      <c r="L17" s="28">
        <f t="shared" si="0"/>
        <v>-279811824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-54552249</v>
      </c>
      <c r="D26" s="19">
        <v>-42695095</v>
      </c>
      <c r="E26" s="20">
        <v>-83923662</v>
      </c>
      <c r="F26" s="21">
        <v>0</v>
      </c>
      <c r="G26" s="19">
        <v>-106820137</v>
      </c>
      <c r="H26" s="20">
        <v>-106820137</v>
      </c>
      <c r="I26" s="22">
        <v>-90163593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-54552249</v>
      </c>
      <c r="D27" s="27">
        <f aca="true" t="shared" si="1" ref="D27:L27">SUM(D21:D26)</f>
        <v>-42695095</v>
      </c>
      <c r="E27" s="28">
        <f t="shared" si="1"/>
        <v>-83923662</v>
      </c>
      <c r="F27" s="29">
        <f t="shared" si="1"/>
        <v>0</v>
      </c>
      <c r="G27" s="27">
        <f t="shared" si="1"/>
        <v>-106820137</v>
      </c>
      <c r="H27" s="28">
        <f t="shared" si="1"/>
        <v>-106820137</v>
      </c>
      <c r="I27" s="30">
        <f t="shared" si="1"/>
        <v>-90163593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-207552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971077</v>
      </c>
      <c r="F33" s="21">
        <v>-971077</v>
      </c>
      <c r="G33" s="39">
        <v>0</v>
      </c>
      <c r="H33" s="40">
        <v>0</v>
      </c>
      <c r="I33" s="42">
        <v>1185451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-194650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-207552</v>
      </c>
      <c r="D36" s="27">
        <f aca="true" t="shared" si="2" ref="D36:L36">SUM(D31:D35)</f>
        <v>-194650</v>
      </c>
      <c r="E36" s="28">
        <f t="shared" si="2"/>
        <v>971077</v>
      </c>
      <c r="F36" s="29">
        <f t="shared" si="2"/>
        <v>-971077</v>
      </c>
      <c r="G36" s="27">
        <f t="shared" si="2"/>
        <v>0</v>
      </c>
      <c r="H36" s="28">
        <f t="shared" si="2"/>
        <v>0</v>
      </c>
      <c r="I36" s="30">
        <f t="shared" si="2"/>
        <v>1185451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32269928</v>
      </c>
      <c r="D38" s="33">
        <f aca="true" t="shared" si="3" ref="D38:L38">+D17+D27+D36</f>
        <v>21902921</v>
      </c>
      <c r="E38" s="34">
        <f t="shared" si="3"/>
        <v>6488242</v>
      </c>
      <c r="F38" s="35">
        <f t="shared" si="3"/>
        <v>-96228613</v>
      </c>
      <c r="G38" s="33">
        <f t="shared" si="3"/>
        <v>138952794</v>
      </c>
      <c r="H38" s="34">
        <f t="shared" si="3"/>
        <v>138952794</v>
      </c>
      <c r="I38" s="36">
        <f t="shared" si="3"/>
        <v>59164459</v>
      </c>
      <c r="J38" s="37">
        <f t="shared" si="3"/>
        <v>-249829476</v>
      </c>
      <c r="K38" s="33">
        <f t="shared" si="3"/>
        <v>-262728936</v>
      </c>
      <c r="L38" s="34">
        <f t="shared" si="3"/>
        <v>-279811824</v>
      </c>
    </row>
    <row r="39" spans="1:12" ht="12.75">
      <c r="A39" s="24" t="s">
        <v>47</v>
      </c>
      <c r="B39" s="18" t="s">
        <v>48</v>
      </c>
      <c r="C39" s="33">
        <v>57272914</v>
      </c>
      <c r="D39" s="33">
        <v>89542838</v>
      </c>
      <c r="E39" s="34">
        <v>111445050</v>
      </c>
      <c r="F39" s="35">
        <v>0</v>
      </c>
      <c r="G39" s="33">
        <v>0</v>
      </c>
      <c r="H39" s="34">
        <v>0</v>
      </c>
      <c r="I39" s="36">
        <v>167654431</v>
      </c>
      <c r="J39" s="37">
        <v>181900008</v>
      </c>
      <c r="K39" s="33">
        <v>194633004</v>
      </c>
      <c r="L39" s="34">
        <v>208257312</v>
      </c>
    </row>
    <row r="40" spans="1:12" ht="12.75">
      <c r="A40" s="43" t="s">
        <v>49</v>
      </c>
      <c r="B40" s="44" t="s">
        <v>48</v>
      </c>
      <c r="C40" s="45">
        <f>+C38+C39</f>
        <v>89542842</v>
      </c>
      <c r="D40" s="45">
        <f aca="true" t="shared" si="4" ref="D40:L40">+D38+D39</f>
        <v>111445759</v>
      </c>
      <c r="E40" s="46">
        <f t="shared" si="4"/>
        <v>117933292</v>
      </c>
      <c r="F40" s="47">
        <f t="shared" si="4"/>
        <v>-96228613</v>
      </c>
      <c r="G40" s="45">
        <f t="shared" si="4"/>
        <v>138952794</v>
      </c>
      <c r="H40" s="46">
        <f t="shared" si="4"/>
        <v>138952794</v>
      </c>
      <c r="I40" s="48">
        <f t="shared" si="4"/>
        <v>226818890</v>
      </c>
      <c r="J40" s="49">
        <f t="shared" si="4"/>
        <v>-67929468</v>
      </c>
      <c r="K40" s="45">
        <f t="shared" si="4"/>
        <v>-68095932</v>
      </c>
      <c r="L40" s="46">
        <f t="shared" si="4"/>
        <v>-71554512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2169668</v>
      </c>
      <c r="K7" s="19">
        <v>2286831</v>
      </c>
      <c r="L7" s="20">
        <v>2410320</v>
      </c>
    </row>
    <row r="8" spans="1:12" ht="12.75">
      <c r="A8" s="24" t="s">
        <v>22</v>
      </c>
      <c r="B8" s="18"/>
      <c r="C8" s="19">
        <v>903520</v>
      </c>
      <c r="D8" s="19">
        <v>140451442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11996204</v>
      </c>
      <c r="K8" s="19">
        <v>12643999</v>
      </c>
      <c r="L8" s="20">
        <v>13326776</v>
      </c>
    </row>
    <row r="9" spans="1:12" ht="12.75">
      <c r="A9" s="24" t="s">
        <v>23</v>
      </c>
      <c r="B9" s="18" t="s">
        <v>24</v>
      </c>
      <c r="C9" s="19">
        <v>656589700</v>
      </c>
      <c r="D9" s="19">
        <v>644068234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927159000</v>
      </c>
      <c r="K9" s="19">
        <v>1003249000</v>
      </c>
      <c r="L9" s="20">
        <v>1092066832</v>
      </c>
    </row>
    <row r="10" spans="1:12" ht="12.75">
      <c r="A10" s="24" t="s">
        <v>25</v>
      </c>
      <c r="B10" s="18" t="s">
        <v>24</v>
      </c>
      <c r="C10" s="19">
        <v>241468484</v>
      </c>
      <c r="D10" s="19">
        <v>340022843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596866000</v>
      </c>
      <c r="K10" s="19">
        <v>795535000</v>
      </c>
      <c r="L10" s="20">
        <v>852726000</v>
      </c>
    </row>
    <row r="11" spans="1:12" ht="12.75">
      <c r="A11" s="24" t="s">
        <v>26</v>
      </c>
      <c r="B11" s="18"/>
      <c r="C11" s="19">
        <v>11789930</v>
      </c>
      <c r="D11" s="19">
        <v>7028526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-642233934</v>
      </c>
      <c r="D14" s="19">
        <v>-720287325</v>
      </c>
      <c r="E14" s="20">
        <v>0</v>
      </c>
      <c r="F14" s="21">
        <v>0</v>
      </c>
      <c r="G14" s="19">
        <v>0</v>
      </c>
      <c r="H14" s="20">
        <v>0</v>
      </c>
      <c r="I14" s="22">
        <v>0</v>
      </c>
      <c r="J14" s="23">
        <v>-1110492672</v>
      </c>
      <c r="K14" s="19">
        <v>-1168877381</v>
      </c>
      <c r="L14" s="20">
        <v>-1188622950</v>
      </c>
    </row>
    <row r="15" spans="1:12" ht="12.75">
      <c r="A15" s="24" t="s">
        <v>30</v>
      </c>
      <c r="B15" s="18"/>
      <c r="C15" s="19">
        <v>-1843130</v>
      </c>
      <c r="D15" s="19">
        <v>-214110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-466085</v>
      </c>
      <c r="K15" s="19">
        <v>-491253</v>
      </c>
      <c r="L15" s="20">
        <v>-517781</v>
      </c>
    </row>
    <row r="16" spans="1:12" ht="12.75">
      <c r="A16" s="24" t="s">
        <v>31</v>
      </c>
      <c r="B16" s="18" t="s">
        <v>24</v>
      </c>
      <c r="C16" s="19">
        <v>0</v>
      </c>
      <c r="D16" s="19">
        <v>-863815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266674570</v>
      </c>
      <c r="D17" s="27">
        <f aca="true" t="shared" si="0" ref="D17:L17">SUM(D6:D16)</f>
        <v>410205795</v>
      </c>
      <c r="E17" s="28">
        <f t="shared" si="0"/>
        <v>0</v>
      </c>
      <c r="F17" s="29">
        <f t="shared" si="0"/>
        <v>0</v>
      </c>
      <c r="G17" s="27">
        <f t="shared" si="0"/>
        <v>0</v>
      </c>
      <c r="H17" s="30">
        <f t="shared" si="0"/>
        <v>0</v>
      </c>
      <c r="I17" s="29">
        <f t="shared" si="0"/>
        <v>0</v>
      </c>
      <c r="J17" s="31">
        <f t="shared" si="0"/>
        <v>427232115</v>
      </c>
      <c r="K17" s="27">
        <f t="shared" si="0"/>
        <v>644346196</v>
      </c>
      <c r="L17" s="28">
        <f t="shared" si="0"/>
        <v>771389197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-271651542</v>
      </c>
      <c r="D26" s="19">
        <v>-511811022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-563730251</v>
      </c>
      <c r="K26" s="19">
        <v>-718969615</v>
      </c>
      <c r="L26" s="20">
        <v>-648290358</v>
      </c>
    </row>
    <row r="27" spans="1:12" ht="12.75">
      <c r="A27" s="25" t="s">
        <v>39</v>
      </c>
      <c r="B27" s="26"/>
      <c r="C27" s="27">
        <f>SUM(C21:C26)</f>
        <v>-271651542</v>
      </c>
      <c r="D27" s="27">
        <f aca="true" t="shared" si="1" ref="D27:L27">SUM(D21:D26)</f>
        <v>-511811022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-563730251</v>
      </c>
      <c r="K27" s="27">
        <f t="shared" si="1"/>
        <v>-718969615</v>
      </c>
      <c r="L27" s="28">
        <f t="shared" si="1"/>
        <v>-648290358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-4976972</v>
      </c>
      <c r="D38" s="33">
        <f aca="true" t="shared" si="3" ref="D38:L38">+D17+D27+D36</f>
        <v>-101605227</v>
      </c>
      <c r="E38" s="34">
        <f t="shared" si="3"/>
        <v>0</v>
      </c>
      <c r="F38" s="35">
        <f t="shared" si="3"/>
        <v>0</v>
      </c>
      <c r="G38" s="33">
        <f t="shared" si="3"/>
        <v>0</v>
      </c>
      <c r="H38" s="34">
        <f t="shared" si="3"/>
        <v>0</v>
      </c>
      <c r="I38" s="36">
        <f t="shared" si="3"/>
        <v>0</v>
      </c>
      <c r="J38" s="37">
        <f t="shared" si="3"/>
        <v>-136498136</v>
      </c>
      <c r="K38" s="33">
        <f t="shared" si="3"/>
        <v>-74623419</v>
      </c>
      <c r="L38" s="34">
        <f t="shared" si="3"/>
        <v>123098839</v>
      </c>
    </row>
    <row r="39" spans="1:12" ht="12.75">
      <c r="A39" s="24" t="s">
        <v>47</v>
      </c>
      <c r="B39" s="18" t="s">
        <v>48</v>
      </c>
      <c r="C39" s="33">
        <v>114326993</v>
      </c>
      <c r="D39" s="33">
        <v>109357699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109350021</v>
      </c>
      <c r="D40" s="45">
        <f aca="true" t="shared" si="4" ref="D40:L40">+D38+D39</f>
        <v>7752472</v>
      </c>
      <c r="E40" s="46">
        <f t="shared" si="4"/>
        <v>0</v>
      </c>
      <c r="F40" s="47">
        <f t="shared" si="4"/>
        <v>0</v>
      </c>
      <c r="G40" s="45">
        <f t="shared" si="4"/>
        <v>0</v>
      </c>
      <c r="H40" s="46">
        <f t="shared" si="4"/>
        <v>0</v>
      </c>
      <c r="I40" s="48">
        <f t="shared" si="4"/>
        <v>0</v>
      </c>
      <c r="J40" s="49">
        <f t="shared" si="4"/>
        <v>-136498136</v>
      </c>
      <c r="K40" s="45">
        <f t="shared" si="4"/>
        <v>-74623419</v>
      </c>
      <c r="L40" s="46">
        <f t="shared" si="4"/>
        <v>123098839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13396397</v>
      </c>
      <c r="D6" s="19">
        <v>12281648</v>
      </c>
      <c r="E6" s="20">
        <v>0</v>
      </c>
      <c r="F6" s="21">
        <v>0</v>
      </c>
      <c r="G6" s="19">
        <v>19129000</v>
      </c>
      <c r="H6" s="20">
        <v>19129000</v>
      </c>
      <c r="I6" s="22">
        <v>0</v>
      </c>
      <c r="J6" s="23">
        <v>20276740</v>
      </c>
      <c r="K6" s="19">
        <v>21696111</v>
      </c>
      <c r="L6" s="20">
        <v>23214839</v>
      </c>
    </row>
    <row r="7" spans="1:12" ht="12.75">
      <c r="A7" s="24" t="s">
        <v>21</v>
      </c>
      <c r="B7" s="18"/>
      <c r="C7" s="19">
        <v>101234883</v>
      </c>
      <c r="D7" s="19">
        <v>105732420</v>
      </c>
      <c r="E7" s="20">
        <v>52816317</v>
      </c>
      <c r="F7" s="21">
        <v>0</v>
      </c>
      <c r="G7" s="19">
        <v>113654465</v>
      </c>
      <c r="H7" s="20">
        <v>113654465</v>
      </c>
      <c r="I7" s="22">
        <v>69072003</v>
      </c>
      <c r="J7" s="23">
        <v>157374054</v>
      </c>
      <c r="K7" s="19">
        <v>169784901</v>
      </c>
      <c r="L7" s="20">
        <v>184682319</v>
      </c>
    </row>
    <row r="8" spans="1:12" ht="12.75">
      <c r="A8" s="24" t="s">
        <v>22</v>
      </c>
      <c r="B8" s="18"/>
      <c r="C8" s="19">
        <v>111311786</v>
      </c>
      <c r="D8" s="19">
        <v>112342486</v>
      </c>
      <c r="E8" s="20">
        <v>89734853</v>
      </c>
      <c r="F8" s="21">
        <v>0</v>
      </c>
      <c r="G8" s="19">
        <v>31796724</v>
      </c>
      <c r="H8" s="20">
        <v>31796724</v>
      </c>
      <c r="I8" s="22">
        <v>56843269</v>
      </c>
      <c r="J8" s="23">
        <v>10703264</v>
      </c>
      <c r="K8" s="19">
        <v>9603527</v>
      </c>
      <c r="L8" s="20">
        <v>10812077</v>
      </c>
    </row>
    <row r="9" spans="1:12" ht="12.75">
      <c r="A9" s="24" t="s">
        <v>23</v>
      </c>
      <c r="B9" s="18" t="s">
        <v>24</v>
      </c>
      <c r="C9" s="19">
        <v>50346000</v>
      </c>
      <c r="D9" s="19">
        <v>91104000</v>
      </c>
      <c r="E9" s="20">
        <v>14070774</v>
      </c>
      <c r="F9" s="21">
        <v>0</v>
      </c>
      <c r="G9" s="19">
        <v>126955000</v>
      </c>
      <c r="H9" s="20">
        <v>126955000</v>
      </c>
      <c r="I9" s="22">
        <v>75279505</v>
      </c>
      <c r="J9" s="23">
        <v>146421000</v>
      </c>
      <c r="K9" s="19">
        <v>160966000</v>
      </c>
      <c r="L9" s="20">
        <v>178462000</v>
      </c>
    </row>
    <row r="10" spans="1:12" ht="12.75">
      <c r="A10" s="24" t="s">
        <v>25</v>
      </c>
      <c r="B10" s="18" t="s">
        <v>24</v>
      </c>
      <c r="C10" s="19">
        <v>14318000</v>
      </c>
      <c r="D10" s="19">
        <v>39414000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2749956</v>
      </c>
      <c r="D11" s="19">
        <v>531535</v>
      </c>
      <c r="E11" s="20">
        <v>152497</v>
      </c>
      <c r="F11" s="21">
        <v>0</v>
      </c>
      <c r="G11" s="19">
        <v>2094245</v>
      </c>
      <c r="H11" s="20">
        <v>2094245</v>
      </c>
      <c r="I11" s="22">
        <v>1299708</v>
      </c>
      <c r="J11" s="23">
        <v>2219000</v>
      </c>
      <c r="K11" s="19">
        <v>2374330</v>
      </c>
      <c r="L11" s="20">
        <v>2540533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-253833225</v>
      </c>
      <c r="D14" s="19">
        <v>-321887995</v>
      </c>
      <c r="E14" s="20">
        <v>-370030687</v>
      </c>
      <c r="F14" s="21">
        <v>-266988864</v>
      </c>
      <c r="G14" s="19">
        <v>-260790650</v>
      </c>
      <c r="H14" s="20">
        <v>-260790650</v>
      </c>
      <c r="I14" s="22">
        <v>-345295067</v>
      </c>
      <c r="J14" s="23">
        <v>-300208708</v>
      </c>
      <c r="K14" s="19">
        <v>-326912270</v>
      </c>
      <c r="L14" s="20">
        <v>-359004806</v>
      </c>
    </row>
    <row r="15" spans="1:12" ht="12.75">
      <c r="A15" s="24" t="s">
        <v>30</v>
      </c>
      <c r="B15" s="18"/>
      <c r="C15" s="19">
        <v>-2646592</v>
      </c>
      <c r="D15" s="19">
        <v>-2055667</v>
      </c>
      <c r="E15" s="20">
        <v>-1841420</v>
      </c>
      <c r="F15" s="21">
        <v>0</v>
      </c>
      <c r="G15" s="19">
        <v>-2800000</v>
      </c>
      <c r="H15" s="20">
        <v>-2800000</v>
      </c>
      <c r="I15" s="22">
        <v>-1747117</v>
      </c>
      <c r="J15" s="23">
        <v>-2982000</v>
      </c>
      <c r="K15" s="19">
        <v>-3176000</v>
      </c>
      <c r="L15" s="20">
        <v>-3382259</v>
      </c>
    </row>
    <row r="16" spans="1:12" ht="12.75">
      <c r="A16" s="24" t="s">
        <v>31</v>
      </c>
      <c r="B16" s="18" t="s">
        <v>24</v>
      </c>
      <c r="C16" s="19">
        <v>-7001009</v>
      </c>
      <c r="D16" s="19">
        <v>-7220096</v>
      </c>
      <c r="E16" s="20">
        <v>-451552</v>
      </c>
      <c r="F16" s="21">
        <v>-2399988</v>
      </c>
      <c r="G16" s="19">
        <v>-2569992</v>
      </c>
      <c r="H16" s="20">
        <v>-2569992</v>
      </c>
      <c r="I16" s="22">
        <v>-388500</v>
      </c>
      <c r="J16" s="23">
        <v>-4859178</v>
      </c>
      <c r="K16" s="19">
        <v>-5377746</v>
      </c>
      <c r="L16" s="20">
        <v>-5963634</v>
      </c>
    </row>
    <row r="17" spans="1:12" ht="12.75">
      <c r="A17" s="25" t="s">
        <v>32</v>
      </c>
      <c r="B17" s="26"/>
      <c r="C17" s="27">
        <f>SUM(C6:C16)</f>
        <v>29876196</v>
      </c>
      <c r="D17" s="27">
        <f aca="true" t="shared" si="0" ref="D17:L17">SUM(D6:D16)</f>
        <v>30242331</v>
      </c>
      <c r="E17" s="28">
        <f t="shared" si="0"/>
        <v>-215549218</v>
      </c>
      <c r="F17" s="29">
        <f t="shared" si="0"/>
        <v>-269388852</v>
      </c>
      <c r="G17" s="27">
        <f t="shared" si="0"/>
        <v>27468792</v>
      </c>
      <c r="H17" s="30">
        <f t="shared" si="0"/>
        <v>27468792</v>
      </c>
      <c r="I17" s="29">
        <f t="shared" si="0"/>
        <v>-144936199</v>
      </c>
      <c r="J17" s="31">
        <f t="shared" si="0"/>
        <v>28944172</v>
      </c>
      <c r="K17" s="27">
        <f t="shared" si="0"/>
        <v>28958853</v>
      </c>
      <c r="L17" s="28">
        <f t="shared" si="0"/>
        <v>31361069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1013000</v>
      </c>
      <c r="F21" s="38">
        <v>225000</v>
      </c>
      <c r="G21" s="39">
        <v>0</v>
      </c>
      <c r="H21" s="40">
        <v>0</v>
      </c>
      <c r="I21" s="22">
        <v>1053971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-23976692</v>
      </c>
      <c r="D26" s="19">
        <v>-25120408</v>
      </c>
      <c r="E26" s="20">
        <v>-19280697</v>
      </c>
      <c r="F26" s="21">
        <v>-40984008</v>
      </c>
      <c r="G26" s="19">
        <v>-45100075</v>
      </c>
      <c r="H26" s="20">
        <v>-45100075</v>
      </c>
      <c r="I26" s="22">
        <v>-10845815</v>
      </c>
      <c r="J26" s="23">
        <v>-39016000</v>
      </c>
      <c r="K26" s="19">
        <v>-40465000</v>
      </c>
      <c r="L26" s="20">
        <v>-42807000</v>
      </c>
    </row>
    <row r="27" spans="1:12" ht="12.75">
      <c r="A27" s="25" t="s">
        <v>39</v>
      </c>
      <c r="B27" s="26"/>
      <c r="C27" s="27">
        <f>SUM(C21:C26)</f>
        <v>-23976692</v>
      </c>
      <c r="D27" s="27">
        <f aca="true" t="shared" si="1" ref="D27:L27">SUM(D21:D26)</f>
        <v>-25120408</v>
      </c>
      <c r="E27" s="28">
        <f t="shared" si="1"/>
        <v>-18267697</v>
      </c>
      <c r="F27" s="29">
        <f t="shared" si="1"/>
        <v>-40759008</v>
      </c>
      <c r="G27" s="27">
        <f t="shared" si="1"/>
        <v>-45100075</v>
      </c>
      <c r="H27" s="28">
        <f t="shared" si="1"/>
        <v>-45100075</v>
      </c>
      <c r="I27" s="30">
        <f t="shared" si="1"/>
        <v>-9791844</v>
      </c>
      <c r="J27" s="31">
        <f t="shared" si="1"/>
        <v>-39016000</v>
      </c>
      <c r="K27" s="27">
        <f t="shared" si="1"/>
        <v>-40465000</v>
      </c>
      <c r="L27" s="28">
        <f t="shared" si="1"/>
        <v>-42807000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-34604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171623</v>
      </c>
      <c r="D33" s="19">
        <v>192183</v>
      </c>
      <c r="E33" s="20">
        <v>4645288</v>
      </c>
      <c r="F33" s="21">
        <v>-4645288</v>
      </c>
      <c r="G33" s="39">
        <v>0</v>
      </c>
      <c r="H33" s="40">
        <v>0</v>
      </c>
      <c r="I33" s="42">
        <v>4688485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-6809941</v>
      </c>
      <c r="D35" s="19">
        <v>-4865382</v>
      </c>
      <c r="E35" s="20">
        <v>-336561</v>
      </c>
      <c r="F35" s="21">
        <v>0</v>
      </c>
      <c r="G35" s="19">
        <v>0</v>
      </c>
      <c r="H35" s="20">
        <v>0</v>
      </c>
      <c r="I35" s="22">
        <v>-1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-6638318</v>
      </c>
      <c r="D36" s="27">
        <f aca="true" t="shared" si="2" ref="D36:L36">SUM(D31:D35)</f>
        <v>-4707803</v>
      </c>
      <c r="E36" s="28">
        <f t="shared" si="2"/>
        <v>4308727</v>
      </c>
      <c r="F36" s="29">
        <f t="shared" si="2"/>
        <v>-4645288</v>
      </c>
      <c r="G36" s="27">
        <f t="shared" si="2"/>
        <v>0</v>
      </c>
      <c r="H36" s="28">
        <f t="shared" si="2"/>
        <v>0</v>
      </c>
      <c r="I36" s="30">
        <f t="shared" si="2"/>
        <v>4688484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-738814</v>
      </c>
      <c r="D38" s="33">
        <f aca="true" t="shared" si="3" ref="D38:L38">+D17+D27+D36</f>
        <v>414120</v>
      </c>
      <c r="E38" s="34">
        <f t="shared" si="3"/>
        <v>-229508188</v>
      </c>
      <c r="F38" s="35">
        <f t="shared" si="3"/>
        <v>-314793148</v>
      </c>
      <c r="G38" s="33">
        <f t="shared" si="3"/>
        <v>-17631283</v>
      </c>
      <c r="H38" s="34">
        <f t="shared" si="3"/>
        <v>-17631283</v>
      </c>
      <c r="I38" s="36">
        <f t="shared" si="3"/>
        <v>-150039559</v>
      </c>
      <c r="J38" s="37">
        <f t="shared" si="3"/>
        <v>-10071828</v>
      </c>
      <c r="K38" s="33">
        <f t="shared" si="3"/>
        <v>-11506147</v>
      </c>
      <c r="L38" s="34">
        <f t="shared" si="3"/>
        <v>-11445931</v>
      </c>
    </row>
    <row r="39" spans="1:12" ht="12.75">
      <c r="A39" s="24" t="s">
        <v>47</v>
      </c>
      <c r="B39" s="18" t="s">
        <v>48</v>
      </c>
      <c r="C39" s="33">
        <v>1523711</v>
      </c>
      <c r="D39" s="33">
        <v>784897</v>
      </c>
      <c r="E39" s="34">
        <v>13804991</v>
      </c>
      <c r="F39" s="35">
        <v>0</v>
      </c>
      <c r="G39" s="33">
        <v>0</v>
      </c>
      <c r="H39" s="34">
        <v>0</v>
      </c>
      <c r="I39" s="36">
        <v>-49252783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784897</v>
      </c>
      <c r="D40" s="45">
        <f aca="true" t="shared" si="4" ref="D40:L40">+D38+D39</f>
        <v>1199017</v>
      </c>
      <c r="E40" s="46">
        <f t="shared" si="4"/>
        <v>-215703197</v>
      </c>
      <c r="F40" s="47">
        <f t="shared" si="4"/>
        <v>-314793148</v>
      </c>
      <c r="G40" s="45">
        <f t="shared" si="4"/>
        <v>-17631283</v>
      </c>
      <c r="H40" s="46">
        <f t="shared" si="4"/>
        <v>-17631283</v>
      </c>
      <c r="I40" s="48">
        <f t="shared" si="4"/>
        <v>-199292342</v>
      </c>
      <c r="J40" s="49">
        <f t="shared" si="4"/>
        <v>-10071828</v>
      </c>
      <c r="K40" s="45">
        <f t="shared" si="4"/>
        <v>-11506147</v>
      </c>
      <c r="L40" s="46">
        <f t="shared" si="4"/>
        <v>-11445931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14239756</v>
      </c>
      <c r="D6" s="19">
        <v>44111344</v>
      </c>
      <c r="E6" s="20">
        <v>1673926</v>
      </c>
      <c r="F6" s="21">
        <v>114150000</v>
      </c>
      <c r="G6" s="19">
        <v>157489340</v>
      </c>
      <c r="H6" s="20">
        <v>157489340</v>
      </c>
      <c r="I6" s="22">
        <v>40540694</v>
      </c>
      <c r="J6" s="23">
        <v>28543403</v>
      </c>
      <c r="K6" s="19">
        <v>46334426</v>
      </c>
      <c r="L6" s="20">
        <v>52279732</v>
      </c>
    </row>
    <row r="7" spans="1:12" ht="12.75">
      <c r="A7" s="24" t="s">
        <v>21</v>
      </c>
      <c r="B7" s="18"/>
      <c r="C7" s="19">
        <v>42035036</v>
      </c>
      <c r="D7" s="19">
        <v>43271129</v>
      </c>
      <c r="E7" s="20">
        <v>0</v>
      </c>
      <c r="F7" s="21">
        <v>52749564</v>
      </c>
      <c r="G7" s="19">
        <v>44054000</v>
      </c>
      <c r="H7" s="20">
        <v>44054000</v>
      </c>
      <c r="I7" s="22">
        <v>0</v>
      </c>
      <c r="J7" s="23">
        <v>46477750</v>
      </c>
      <c r="K7" s="19">
        <v>49034026</v>
      </c>
      <c r="L7" s="20">
        <v>51681864</v>
      </c>
    </row>
    <row r="8" spans="1:12" ht="12.75">
      <c r="A8" s="24" t="s">
        <v>22</v>
      </c>
      <c r="B8" s="18"/>
      <c r="C8" s="19">
        <v>19488321</v>
      </c>
      <c r="D8" s="19">
        <v>40274583</v>
      </c>
      <c r="E8" s="20">
        <v>29076867</v>
      </c>
      <c r="F8" s="21">
        <v>20000004</v>
      </c>
      <c r="G8" s="19">
        <v>18950000</v>
      </c>
      <c r="H8" s="20">
        <v>18950000</v>
      </c>
      <c r="I8" s="22">
        <v>2078846</v>
      </c>
      <c r="J8" s="23">
        <v>42000000</v>
      </c>
      <c r="K8" s="19">
        <v>44306000</v>
      </c>
      <c r="L8" s="20">
        <v>46738614</v>
      </c>
    </row>
    <row r="9" spans="1:12" ht="12.75">
      <c r="A9" s="24" t="s">
        <v>23</v>
      </c>
      <c r="B9" s="18" t="s">
        <v>24</v>
      </c>
      <c r="C9" s="19">
        <v>638672000</v>
      </c>
      <c r="D9" s="19">
        <v>419627001</v>
      </c>
      <c r="E9" s="20">
        <v>65163</v>
      </c>
      <c r="F9" s="21">
        <v>395109000</v>
      </c>
      <c r="G9" s="19">
        <v>404507000</v>
      </c>
      <c r="H9" s="20">
        <v>404507000</v>
      </c>
      <c r="I9" s="22">
        <v>0</v>
      </c>
      <c r="J9" s="23">
        <v>457879000</v>
      </c>
      <c r="K9" s="19">
        <v>482185000</v>
      </c>
      <c r="L9" s="20">
        <v>519635970</v>
      </c>
    </row>
    <row r="10" spans="1:12" ht="12.75">
      <c r="A10" s="24" t="s">
        <v>25</v>
      </c>
      <c r="B10" s="18" t="s">
        <v>24</v>
      </c>
      <c r="C10" s="19">
        <v>0</v>
      </c>
      <c r="D10" s="19">
        <v>91296999</v>
      </c>
      <c r="E10" s="20">
        <v>0</v>
      </c>
      <c r="F10" s="21">
        <v>149323008</v>
      </c>
      <c r="G10" s="19">
        <v>149323000</v>
      </c>
      <c r="H10" s="20">
        <v>149323000</v>
      </c>
      <c r="I10" s="22">
        <v>0</v>
      </c>
      <c r="J10" s="23">
        <v>124813000</v>
      </c>
      <c r="K10" s="19">
        <v>120079000</v>
      </c>
      <c r="L10" s="20">
        <v>129274000</v>
      </c>
    </row>
    <row r="11" spans="1:12" ht="12.75">
      <c r="A11" s="24" t="s">
        <v>26</v>
      </c>
      <c r="B11" s="18"/>
      <c r="C11" s="19">
        <v>43952942</v>
      </c>
      <c r="D11" s="19">
        <v>29569938</v>
      </c>
      <c r="E11" s="20">
        <v>0</v>
      </c>
      <c r="F11" s="21">
        <v>78000000</v>
      </c>
      <c r="G11" s="19">
        <v>65500000</v>
      </c>
      <c r="H11" s="20">
        <v>65500000</v>
      </c>
      <c r="I11" s="22">
        <v>8995009</v>
      </c>
      <c r="J11" s="23">
        <v>62800000</v>
      </c>
      <c r="K11" s="19">
        <v>66254000</v>
      </c>
      <c r="L11" s="20">
        <v>69831716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-351526521</v>
      </c>
      <c r="D14" s="19">
        <v>-428523899</v>
      </c>
      <c r="E14" s="20">
        <v>-489072127</v>
      </c>
      <c r="F14" s="21">
        <v>-480676224</v>
      </c>
      <c r="G14" s="19">
        <v>-502366558</v>
      </c>
      <c r="H14" s="20">
        <v>-502366558</v>
      </c>
      <c r="I14" s="22">
        <v>-471733022</v>
      </c>
      <c r="J14" s="23">
        <v>-515935482</v>
      </c>
      <c r="K14" s="19">
        <v>-523388592</v>
      </c>
      <c r="L14" s="20">
        <v>-556089683</v>
      </c>
    </row>
    <row r="15" spans="1:12" ht="12.75">
      <c r="A15" s="24" t="s">
        <v>30</v>
      </c>
      <c r="B15" s="18"/>
      <c r="C15" s="19">
        <v>-877980</v>
      </c>
      <c r="D15" s="19">
        <v>-557526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-1309782</v>
      </c>
      <c r="F16" s="21">
        <v>-800004</v>
      </c>
      <c r="G16" s="19">
        <v>-1250000</v>
      </c>
      <c r="H16" s="20">
        <v>-1250000</v>
      </c>
      <c r="I16" s="22">
        <v>-1529449</v>
      </c>
      <c r="J16" s="23">
        <v>-1160000</v>
      </c>
      <c r="K16" s="19">
        <v>-1222640</v>
      </c>
      <c r="L16" s="20">
        <v>-1288663</v>
      </c>
    </row>
    <row r="17" spans="1:12" ht="12.75">
      <c r="A17" s="25" t="s">
        <v>32</v>
      </c>
      <c r="B17" s="26"/>
      <c r="C17" s="27">
        <f>SUM(C6:C16)</f>
        <v>405983554</v>
      </c>
      <c r="D17" s="27">
        <f aca="true" t="shared" si="0" ref="D17:L17">SUM(D6:D16)</f>
        <v>239069569</v>
      </c>
      <c r="E17" s="28">
        <f t="shared" si="0"/>
        <v>-459565953</v>
      </c>
      <c r="F17" s="29">
        <f t="shared" si="0"/>
        <v>327855348</v>
      </c>
      <c r="G17" s="27">
        <f t="shared" si="0"/>
        <v>336206782</v>
      </c>
      <c r="H17" s="30">
        <f t="shared" si="0"/>
        <v>336206782</v>
      </c>
      <c r="I17" s="29">
        <f t="shared" si="0"/>
        <v>-421647922</v>
      </c>
      <c r="J17" s="31">
        <f t="shared" si="0"/>
        <v>245417671</v>
      </c>
      <c r="K17" s="27">
        <f t="shared" si="0"/>
        <v>283581220</v>
      </c>
      <c r="L17" s="28">
        <f t="shared" si="0"/>
        <v>312063550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3000000</v>
      </c>
      <c r="G21" s="39">
        <v>2000000</v>
      </c>
      <c r="H21" s="40">
        <v>2000000</v>
      </c>
      <c r="I21" s="22">
        <v>0</v>
      </c>
      <c r="J21" s="41">
        <v>2000000</v>
      </c>
      <c r="K21" s="39">
        <v>2110000</v>
      </c>
      <c r="L21" s="40">
        <v>2223940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-258408146</v>
      </c>
      <c r="D26" s="19">
        <v>-182147112</v>
      </c>
      <c r="E26" s="20">
        <v>-163418702</v>
      </c>
      <c r="F26" s="21">
        <v>-201978240</v>
      </c>
      <c r="G26" s="19">
        <v>-172671779</v>
      </c>
      <c r="H26" s="20">
        <v>-172671779</v>
      </c>
      <c r="I26" s="22">
        <v>-141644307</v>
      </c>
      <c r="J26" s="23">
        <v>-170383000</v>
      </c>
      <c r="K26" s="19">
        <v>-205079000</v>
      </c>
      <c r="L26" s="20">
        <v>-233274001</v>
      </c>
    </row>
    <row r="27" spans="1:12" ht="12.75">
      <c r="A27" s="25" t="s">
        <v>39</v>
      </c>
      <c r="B27" s="26"/>
      <c r="C27" s="27">
        <f>SUM(C21:C26)</f>
        <v>-258408146</v>
      </c>
      <c r="D27" s="27">
        <f aca="true" t="shared" si="1" ref="D27:L27">SUM(D21:D26)</f>
        <v>-182147112</v>
      </c>
      <c r="E27" s="28">
        <f t="shared" si="1"/>
        <v>-163418702</v>
      </c>
      <c r="F27" s="29">
        <f t="shared" si="1"/>
        <v>-198978240</v>
      </c>
      <c r="G27" s="27">
        <f t="shared" si="1"/>
        <v>-170671779</v>
      </c>
      <c r="H27" s="28">
        <f t="shared" si="1"/>
        <v>-170671779</v>
      </c>
      <c r="I27" s="30">
        <f t="shared" si="1"/>
        <v>-141644307</v>
      </c>
      <c r="J27" s="31">
        <f t="shared" si="1"/>
        <v>-168383000</v>
      </c>
      <c r="K27" s="27">
        <f t="shared" si="1"/>
        <v>-202969000</v>
      </c>
      <c r="L27" s="28">
        <f t="shared" si="1"/>
        <v>-231050061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-1045815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263060</v>
      </c>
      <c r="F33" s="21">
        <v>-263060</v>
      </c>
      <c r="G33" s="39">
        <v>0</v>
      </c>
      <c r="H33" s="40">
        <v>0</v>
      </c>
      <c r="I33" s="42">
        <v>267650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-28374096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-430877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-29419911</v>
      </c>
      <c r="D36" s="27">
        <f aca="true" t="shared" si="2" ref="D36:L36">SUM(D31:D35)</f>
        <v>0</v>
      </c>
      <c r="E36" s="28">
        <f t="shared" si="2"/>
        <v>263060</v>
      </c>
      <c r="F36" s="29">
        <f t="shared" si="2"/>
        <v>-263060</v>
      </c>
      <c r="G36" s="27">
        <f t="shared" si="2"/>
        <v>0</v>
      </c>
      <c r="H36" s="28">
        <f t="shared" si="2"/>
        <v>0</v>
      </c>
      <c r="I36" s="30">
        <f t="shared" si="2"/>
        <v>-163227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118155497</v>
      </c>
      <c r="D38" s="33">
        <f aca="true" t="shared" si="3" ref="D38:L38">+D17+D27+D36</f>
        <v>56922457</v>
      </c>
      <c r="E38" s="34">
        <f t="shared" si="3"/>
        <v>-622721595</v>
      </c>
      <c r="F38" s="35">
        <f t="shared" si="3"/>
        <v>128614048</v>
      </c>
      <c r="G38" s="33">
        <f t="shared" si="3"/>
        <v>165535003</v>
      </c>
      <c r="H38" s="34">
        <f t="shared" si="3"/>
        <v>165535003</v>
      </c>
      <c r="I38" s="36">
        <f t="shared" si="3"/>
        <v>-563455456</v>
      </c>
      <c r="J38" s="37">
        <f t="shared" si="3"/>
        <v>77034671</v>
      </c>
      <c r="K38" s="33">
        <f t="shared" si="3"/>
        <v>80612220</v>
      </c>
      <c r="L38" s="34">
        <f t="shared" si="3"/>
        <v>81013489</v>
      </c>
    </row>
    <row r="39" spans="1:12" ht="12.75">
      <c r="A39" s="24" t="s">
        <v>47</v>
      </c>
      <c r="B39" s="18" t="s">
        <v>48</v>
      </c>
      <c r="C39" s="33">
        <v>313266843</v>
      </c>
      <c r="D39" s="33">
        <v>431422340</v>
      </c>
      <c r="E39" s="34">
        <v>488344797</v>
      </c>
      <c r="F39" s="35">
        <v>0</v>
      </c>
      <c r="G39" s="33">
        <v>0</v>
      </c>
      <c r="H39" s="34">
        <v>0</v>
      </c>
      <c r="I39" s="36">
        <v>480261355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431422340</v>
      </c>
      <c r="D40" s="45">
        <f aca="true" t="shared" si="4" ref="D40:L40">+D38+D39</f>
        <v>488344797</v>
      </c>
      <c r="E40" s="46">
        <f t="shared" si="4"/>
        <v>-134376798</v>
      </c>
      <c r="F40" s="47">
        <f t="shared" si="4"/>
        <v>128614048</v>
      </c>
      <c r="G40" s="45">
        <f t="shared" si="4"/>
        <v>165535003</v>
      </c>
      <c r="H40" s="46">
        <f t="shared" si="4"/>
        <v>165535003</v>
      </c>
      <c r="I40" s="48">
        <f t="shared" si="4"/>
        <v>-83194101</v>
      </c>
      <c r="J40" s="49">
        <f t="shared" si="4"/>
        <v>77034671</v>
      </c>
      <c r="K40" s="45">
        <f t="shared" si="4"/>
        <v>80612220</v>
      </c>
      <c r="L40" s="46">
        <f t="shared" si="4"/>
        <v>81013489</v>
      </c>
    </row>
    <row r="41" spans="1:12" ht="12.75">
      <c r="A41" s="50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2019-11-11T19:55:34Z</dcterms:created>
  <dcterms:modified xsi:type="dcterms:W3CDTF">2019-11-11T19:56:41Z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